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2017-18 IT lektoralt tantargyleirasai FOKSZ-BA-MA\"/>
    </mc:Choice>
  </mc:AlternateContent>
  <bookViews>
    <workbookView xWindow="0" yWindow="0" windowWidth="20490" windowHeight="8595" firstSheet="1" activeTab="1"/>
  </bookViews>
  <sheets>
    <sheet name="Útmutató" sheetId="2" r:id="rId1"/>
    <sheet name="Tantárgyleírás" sheetId="1" r:id="rId2"/>
  </sheets>
  <externalReferences>
    <externalReference r:id="rId3"/>
    <externalReference r:id="rId4"/>
    <externalReference r:id="rId5"/>
    <externalReference r:id="rId6"/>
  </externalReferences>
  <definedNames>
    <definedName name="Bejegyzes">Útmutató!$B$9:$B$12</definedName>
    <definedName name="_xlnm.Print_Area" localSheetId="1">Tantárgyleírás!$A$4:$L$59</definedName>
    <definedName name="_xlnm.Print_Area" localSheetId="0">Útmutató!$A$1:$E$18</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I62" i="1"/>
  <c r="I61" i="1"/>
  <c r="I59" i="1"/>
  <c r="I57" i="1"/>
  <c r="I56" i="1"/>
  <c r="L54" i="1"/>
  <c r="I54" i="1"/>
  <c r="I53" i="1"/>
  <c r="I52" i="1"/>
  <c r="I51" i="1"/>
  <c r="I50" i="1"/>
  <c r="I49" i="1"/>
  <c r="I48" i="1"/>
  <c r="I47" i="1"/>
  <c r="I45" i="1"/>
  <c r="I44" i="1"/>
  <c r="I43" i="1"/>
  <c r="I42" i="1"/>
  <c r="I41" i="1"/>
  <c r="I39" i="1"/>
  <c r="I38" i="1"/>
  <c r="I37" i="1"/>
  <c r="I35" i="1"/>
  <c r="I34" i="1"/>
  <c r="I33" i="1"/>
  <c r="I32" i="1"/>
  <c r="I31" i="1"/>
  <c r="I30" i="1"/>
  <c r="I29" i="1"/>
  <c r="I28" i="1"/>
  <c r="I26" i="1"/>
  <c r="I25" i="1"/>
  <c r="I24" i="1"/>
  <c r="I23" i="1"/>
  <c r="I22" i="1"/>
  <c r="I21" i="1"/>
  <c r="I18" i="1"/>
  <c r="I17" i="1"/>
  <c r="I16" i="1"/>
  <c r="I15" i="1"/>
  <c r="I14" i="1"/>
  <c r="I13" i="1"/>
  <c r="I10" i="1"/>
  <c r="I9" i="1"/>
  <c r="I7" i="1"/>
  <c r="I6" i="1"/>
  <c r="I72" i="1" l="1"/>
  <c r="I71" i="1"/>
  <c r="I70" i="1"/>
  <c r="I69" i="1"/>
  <c r="I68" i="1"/>
  <c r="I67" i="1"/>
  <c r="I66" i="1"/>
  <c r="I5" i="1"/>
</calcChain>
</file>

<file path=xl/sharedStrings.xml><?xml version="1.0" encoding="utf-8"?>
<sst xmlns="http://schemas.openxmlformats.org/spreadsheetml/2006/main" count="780" uniqueCount="614">
  <si>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</si>
  <si>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</si>
  <si>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</si>
  <si>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</si>
  <si>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</si>
  <si>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</si>
  <si>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</si>
  <si>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</si>
  <si>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</si>
  <si>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</si>
  <si>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</si>
  <si>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</si>
  <si>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</si>
  <si>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</si>
  <si>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</si>
  <si>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</si>
  <si>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</si>
  <si>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</si>
  <si>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</si>
  <si>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</si>
  <si>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</si>
  <si>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</si>
  <si>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</si>
  <si>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</si>
  <si>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</si>
  <si>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</si>
  <si>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</si>
  <si>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</si>
  <si>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</si>
  <si>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</si>
  <si>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</si>
  <si>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</si>
  <si>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Közlekedésmérnöki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</si>
  <si>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</si>
  <si>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</si>
  <si>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</si>
  <si>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</si>
  <si>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</si>
  <si>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</si>
  <si>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</si>
  <si>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</si>
  <si>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</si>
  <si>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</si>
  <si>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</si>
  <si>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</si>
  <si>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</si>
  <si>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</si>
  <si>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</si>
  <si>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</si>
  <si>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</si>
  <si>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</si>
  <si>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</si>
  <si>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</si>
  <si>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</si>
  <si>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1. Róka Sándor: Kombinatorika, Tóth, Debrecen, 2001, ISBN: 9639371378
2. Blahota István: Kalkulus és Maxima, http://zeus.nyf.hu/~blahota/alkmat/ ISBN: 978-963-08-5197-8
3. Dr. Iszály Katalin: Matematika I., Bessenyei Könyvkiadó, Nyíregyháza, 2005, ISBN 963 7336 30 3</t>
  </si>
  <si>
    <t>BAI0065</t>
  </si>
  <si>
    <t>Mechanika I.</t>
  </si>
  <si>
    <t>Mechanics I.</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</si>
  <si>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</si>
  <si>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</si>
  <si>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</si>
  <si>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 CSIZMADIA B.-NÁNDORI E.: Mechanika mérnököknek. Statika. Nemzeti Tankönyvkiadó, 2002., p.566., ISBN: 9631934578
ÉGERT J. – PERE B.: Mechanika – Statika. Universitas – Győr Nonprofit Kft, 2006. p. 164.
M. CSIZMADIA B.-NÁNDORI E.: Mechanika mérnököknek. Szilárdságtan. Nemzeti Tankönyvkiadó, 2002., p.574., ISBN: 9631934578
ÉGERT J.-JEZSÓ K.: Mechanika-Szilárdságtan. Universitas-Győr Kht., 2006. ISBN: -
ÉGERT J.-JEZSÓ K.: Mechanika-Szilárdságtan-Példatár. Universitas-Győr Kht., 2006. ISBN: -</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</si>
  <si>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</si>
  <si>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</si>
  <si>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</si>
  <si>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</si>
  <si>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</si>
  <si>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BAI0090</t>
  </si>
  <si>
    <t>Anyagismeret és gyártástechnológia I.</t>
  </si>
  <si>
    <t>Knowledge of Materials and Production Technology I.</t>
  </si>
  <si>
    <t>Célkitűzés: A hallgatók megismertetése a műszaki mérés alapfogalmaival, a mérnöki gyakorlatban alkalmazott anyagok szerkezeti felépítésével, tulajdonságaival, anyagvizsgálati módszerekkel, valamint a kiemelten fontos hőkezelési és egyéb előállítási folyamatokkal.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és kezelése. Vas-szén ötvözetek állapotábrája. Vasötvözetek egyensúlyi kristályosodása.  Az ötvözetek kristályosodása, a legfontosabb ötvözőelemek és azok hatása az alapfém tulajdonságaira. Fémek és ötvözeteik előállítása (vas ötvözetek, réz ötvözetek, alumínium ötvözetek és egyéb fémek). Gyors prototípus gyártás. Fémes anyagok anyagvizsgálata: mechanikai vizsgálatok, kémiai vizsgálatok, fémtani vizsgálatok, technológiai vizsgálatok, roncsolásmentes vizsgálatok. Ötvözetek hőkezelése: acélok hőkezelése, öntöttvasak hőkezelése, rézötvözetek hőkezelése, alumínium ötvözetek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</si>
  <si>
    <t xml:space="preserve">a) tudása
- A hallgatók a tárgy elsajátítását követően ismerik a szakterülethez kötődő legfontosabb összefüggéseket, elméleteket és az ezeket felépítő fogalomrendszert.
- Átfogóan ismeri a műszaki szakterület (anyagismeret és gyártástechnológia) tárgykörének alapvető tényeit, irányait, határait. 
b) képességei
- Képesek rutin szakmai problémák azonosítására, azok megoldásához szükséges elvi és gyakorlati háttér feltárására, megfogalmazására és (standard műveletek gyakorlati alkalmazásával) megoldására.
- Képes önálló tanulás megtervezésére, megszervezésére és végzésére.
c) attitűdje
- Megosztja tapasztalatait munkatársaival, így segítve fejlődésüket.
- Törekszik arra, hogy a problémákat lehetőleg másokkal együttműködésben oldja meg.
d) autonómia:
- Figyelemmel kíséri a szakterülettel kapcsolatos jogszabályi, technikai, technológiai és adminisztrációs változásokat.
- Feltárja az alkalmazott technológiák hiányosságait, a folyamatok kockázatait és kezdeményezi az ezeket csökkentő intézkedések megtételét.
</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</si>
  <si>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 is capable of planning, organizing and conducting independent learning.
c) attitudes
- Students share their experiences with their colleagues, thus, assisting their development.
- Student strives to solve problems in cooperation with others.
d) autonomy:
- Students follow the technical, technological and administrational changes related to aviation.
- Disclose the shortcomings of the applied technologies, the risks of the processes and initiate measures to reduce them.
</t>
  </si>
  <si>
    <t>2 db zárthelyi dolgozat, 1 db alkalmazástechnikai feladat, 8 db laborvizsgálati jegyzőkönyv, projektmunka elkészítése, gyakorlati jegy a félévközi teljesítmény alapján, TVSZ szerint.</t>
  </si>
  <si>
    <t>2 in-class tests, home assignment, 8 lab test record, project work, term grade with qualification.</t>
  </si>
  <si>
    <t xml:space="preserve">1.HUBA A. (szerk.): Méréstechnika. Budapest: Typotex Kiadó, 2012. ISBN: 9789632795379
2.KOMÓCSIN M.: Gépipari anyagismeret. Miskolc: Cokom Mérnökiroda Kft, 2010. 409 p. ISBN 9789630646871
3.PÉK L.: Anyagszerkezettan és anyagismeret. Budapest: Dinasztia Kiadó, 2000. 399 p. ISBN 9636573263 
4.TISZA M. (szerk.): Anyagvizsgálat. Miskolc: Miskolci Egyetemi Kiadó, 2011. 495 p. ISBN 9636614520
5.TISZA M. (szerk.): Mechanikai technológiák. Miskolc: Miskolci Egyetemi Kiadó, 2010. 358 p. ISBN 9636615713
</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</si>
  <si>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</si>
  <si>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</si>
  <si>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</si>
  <si>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</si>
  <si>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</si>
  <si>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</si>
  <si>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</si>
  <si>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</si>
  <si>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</si>
  <si>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</si>
  <si>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</si>
  <si>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</si>
  <si>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</si>
  <si>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</si>
  <si>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</si>
  <si>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</si>
  <si>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</si>
  <si>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</si>
  <si>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</si>
  <si>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Requirements for admission to examination: two in-class tests with a minimum passing rate of 50%.</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</si>
  <si>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</si>
  <si>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</si>
  <si>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</si>
  <si>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</si>
  <si>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</si>
  <si>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</si>
  <si>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</si>
  <si>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</si>
  <si>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</si>
  <si>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</si>
  <si>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</si>
  <si>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</si>
  <si>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</si>
  <si>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</si>
  <si>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</si>
  <si>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</si>
  <si>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</si>
  <si>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</si>
  <si>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</si>
  <si>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</si>
  <si>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</si>
  <si>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</si>
  <si>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M. CSIZMADIA B.-NÁNDORI E.: Mechanika mérnököknek. Szilárdságtan. Nemzeti Tankönyvkiadó, 2002., p.574., ISBN: 9631934578
ÉGERT J.-JEZSÓ K.: Mechanika-Szilárdságtan. Universitas-Győr Kht., 2006. ISBN: -
Király Béla: Dinamika. Miskolci Egyetemi Kiadó, 2006.
Jezsó K. – Király B. Mörk J.: Dinamika példatár, Miskolci Egyetemi Kiadó, Miskolc, 2008
Dezső Gergely: Kinematika és dinamika példatár, Nyíregyházi Főiskola, 2010.</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</si>
  <si>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</si>
  <si>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</si>
  <si>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</si>
  <si>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</si>
  <si>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</si>
  <si>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</si>
  <si>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</si>
  <si>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BAI0091</t>
  </si>
  <si>
    <t>Anyagismeret és gyártástechnológia II.</t>
  </si>
  <si>
    <t>Knowledge of Materials and Production Technology II.</t>
  </si>
  <si>
    <t>Célkitűzés: 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Az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Kemény- és lágyforrasztás. Forrasztott kötések vizsgálata. Fémek és ötvözetek hegeszthetősége. Hegesztett kötések roncsolásos és roncsolásmentes vizsgálatai. A hegesztés gyártástechnológiája és minőségbiztosítása. Képlékeny alakítás elméleti alapjai. Kovácsolás, sajtolás, húzás, hengerlés, csőgyártás gépei, eszközei, műveletei, technológiája. Lemezalakító eljárások. Kivágás, lyukasztás, hajlítás, mélyhúzás.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termikus anyagszétválasztás. Az alkatrészgyártás technológiai tervezése. Forgácsoló szerszámgépek felépítése, működése. Gyártórendszerek. CNC-gépek, CAD/CAM rendszerek.</t>
  </si>
  <si>
    <t>Objective: Students should know the basic concepts, methods, and technologies of welding, plastic forming cutting. Subject program: Welding theory, the concepts of metal welding. Classification and characteristics of welding procedures. Batch Welding Procedures. The formation and features of the arc, arc characteristic. BKI and shielded arc welding procedures. TIG, MIG, MAG welding equipment and technology. Gas welding, flame and plasma cutting technology and equipment. Major press welding procedures. Related procedures of welding. Hard and soft soldering. Testing of soldered joints. Weld-ability of metals and alloys. Destructive and non-destructive testing of welded joints. Production technology and quality assurance of welding. Theoretical basics of plastic forming. Forging, stamping, pulling, rolling, pipe manufacturing machines, tools, operations, technology. Sheet metal forming processes. Cut, punch, bend, deep drawing. Basic concepts of cutting. Parts, edge geometry and materials of cutting tools. Cutting force and power. Wear and tear of tools. Overview of machining procedures: turning, planing, chiselling, hollowing, drilling, milling, grinding, thermal separation. Technological design of component manufacturing. Structure and function of cutting machines. Manufacturing systems. CNC machines, CAD / CAM systems.</t>
  </si>
  <si>
    <t>A vizsgára bocsátás feltétele: 2 db zh-dolgozat, 2 db alkalmazástechnikai feladat (projektmunka), min. 50%-os teljesítése.</t>
  </si>
  <si>
    <t>Requirement(s) for admission to examination: 2 in-class tests, 2 home assignments (project work) with a minimum passing rate of 50%.</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</si>
  <si>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</si>
  <si>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</si>
  <si>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</si>
  <si>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</si>
  <si>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</si>
  <si>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</si>
  <si>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</si>
  <si>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 xml:space="preserve">BEKE J.: Műszaki hőtan mérnököknek, Mezőgazdasági Szaktudás Kiadó Budapest, 2000. ISBN:9633563178
KÖRNYEY T.: Termodinamika, Műegyetemi Kiadó, Budapest, 2004.
</t>
  </si>
  <si>
    <t>BAI0074</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</si>
  <si>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</si>
  <si>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</si>
  <si>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</si>
  <si>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</si>
  <si>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</si>
  <si>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</si>
  <si>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</si>
  <si>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</si>
  <si>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</si>
  <si>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</si>
  <si>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</si>
  <si>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</si>
  <si>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</si>
  <si>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</si>
  <si>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</si>
  <si>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 xml:space="preserve">BEKE J.: Műszaki hőtan mérnököknek, Mezőgazdasági Szaktudás Kiadó Budapest, 2000. ISBN:9633563178
LAJOS T.: Az áramlástan alapjai. Műegyetemi Kiadó, 2008.
</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</si>
  <si>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</si>
  <si>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</si>
  <si>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</si>
  <si>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</si>
  <si>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</si>
  <si>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</si>
  <si>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</si>
  <si>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</si>
  <si>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BAI0079</t>
  </si>
  <si>
    <t>Gépelemek I.</t>
  </si>
  <si>
    <t>Machine Parts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</si>
  <si>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</si>
  <si>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</si>
  <si>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</si>
  <si>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</si>
  <si>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</si>
  <si>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</si>
  <si>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</si>
  <si>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</si>
  <si>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</si>
  <si>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</si>
  <si>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</si>
  <si>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</si>
  <si>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PETKOVICS I. A villamosságtan alapjai, Szabadkai Műszaki Főiskola, 2000, jegyzet.
SZITTYA O.-DOMONKOS S.: Villamosságtan. INOK Kft., Budapest, 2007. ISBN: -
KOVÁCS CS.: Elektronika, 2005, ISBN: 963 9076 32 5.
KOVÁCS CS.: Elektronikus áramkörök, 2006, ISBN 9633 9076 32 5.
Elektronikus tanulmányi segédletek (http://zeus.nyf.hu/~elat): </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</si>
  <si>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</si>
  <si>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</si>
  <si>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</si>
  <si>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</si>
  <si>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</si>
  <si>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BKM1101</t>
  </si>
  <si>
    <t>Közlekedés-logisztikai rendszerek</t>
  </si>
  <si>
    <t>Systems of Vehicular Logistics</t>
  </si>
  <si>
    <t>Célkitűzés: A közlekedésmérnökök szakmai tevékenysége szükségszerűen kapcsolódik a logisztikai tudományterülethez. A tantárgy oktatásának fő célja a logisztikai rendszerek, a logisztika területeinek, folyamatainak és elemeinek megismertetése a közlekedésmérnök hallgatókkal. A tantárgy további célja a logisztikai folyamatok tervezéséhez alapvető ismereteket nyújtani a rakodásban, a szállításban, és a tárolásban alkalmazható módszerek bemutatásával. Tantárgyi program: Logisztikai fogalmak, logisztikai alapelvek, a logisztika fő területei: beszerzési logisztika; termelési logisztika; elosztási logisztika; hulladékkezelési logisztika. Vállalati logisztikai rendszerek. Szállítási rendszerek, közlekedési rendszerek, anyagmozgatási rendszerek; raktározási rendszerek; szállítmányozási rendszerek. Integrált számítógépes vállalatirányítási információs rendszerek és azok logisztikai moduljai. A logisztikai műveletek tervezésének általános kérdései. Információk a logisztikai tervezéshez.</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</si>
  <si>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értelmezni és jellemezni a közlekedési, szállítási folyamatok elemeit, azok kapcsolatát, szerepét és jelentőségét a teljes folyamatban.
- Képes a közlekedési, szállítási folyamatban fellépő hibák feltárására, az elhárítási műveletek kiválasztására.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</si>
  <si>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2 db zárthelyi dolgozat, 1 db alkalmazástechnikai feladat. Gyakorlati jegy a félévközi teljesítmény alapján, TVSZ szerint.</t>
  </si>
  <si>
    <t>2 in-class tests, 1 home assignment. Term grade on the basis of the mid-term performance.</t>
  </si>
  <si>
    <t xml:space="preserve">1.	PREZENSZKI J. - SZEGEDI Z.: Logisztika-menedzsment Kossuth Kiadó Zrt. Budapest. 2010. ISBN 9789630946469
2.	FÖLDESI P.: Logisztika I-II. 2006. http://vili.pmmf.hu/portal/documents/19217/19797/Logisztika_I-II.pdf. ISBN -
3.	PREZENSZKI J. (szerk.): Logisztika I. BMGE Mérnöktovábbképző Intézet. Budapest. 2009. ISBN -
4.	PREZENSZKI J.: Logisztika II. (Módszerek, eljárások). Logisztikai Fejlesztési Központ, Budapest. 2004. ISBN -
5.	KOVÁCS Z.: Logisztika és üzleti modellezés. Egyetemi tankönyv. SzTE, 2011. ISBN -
</t>
  </si>
  <si>
    <t>BAI0082</t>
  </si>
  <si>
    <t>Gépelemek II.</t>
  </si>
  <si>
    <t>Machine Parts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</si>
  <si>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</si>
  <si>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</si>
  <si>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</si>
  <si>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</si>
  <si>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</si>
  <si>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</si>
  <si>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</si>
  <si>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BKM1201</t>
  </si>
  <si>
    <t>Járműrendszerek</t>
  </si>
  <si>
    <t>Vehicle Systems</t>
  </si>
  <si>
    <t>Célkitűzés: A hallgatók ismerjék meg a különböző járművek alkalmazási területeit, infrastruktúráját, szerkezetét, működését. Tantárgyi program: A közúti, a kötöttpályás, a vízi és a légi járművek alkalmazási területei, működési elvük, hajtásmódok, fő szerkezeti egységeinek feladata, szerkezete, működése. Infrastrukturális igények.</t>
  </si>
  <si>
    <t>Goal: Students learn about the application areas, infrastructure, construction and operation of the different vehicles. Subject program: Application areas of the road, rail, water and air vehicles and their working principle. Transmission modes. The main function of the structural units. Construction and operation. Infrastructure needs.</t>
  </si>
  <si>
    <t xml:space="preserve">a) tudása
- Ismeri a szakterületéhez kötődő fogalomrendszert, a legfontosabb összefüggéseket és elméleteket.
b) képességei
- Képes az adott műszaki szakterület (járműrendszerek)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</si>
  <si>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</si>
  <si>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</si>
  <si>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DEZSÉNYI GY.-KÁDÁR L.-VARGA F.: Járműrendszerek
2.	KŐFALUSI P.: Fékrendszerek. Maróti Könyvkereskedés és Könyvkiadó Kft. Budapest, 2004.
3.	ILOSVAI L.: Járműrendszerek vizsgálata
4.	DEZSÉNYI GY.-ILOSVAI L.-KÁDÁR L.: Járműrendszerek tervezése
</t>
  </si>
  <si>
    <t>BKM1202</t>
  </si>
  <si>
    <t>Közlekedéstervezés</t>
  </si>
  <si>
    <t>Transport Design</t>
  </si>
  <si>
    <t>Célkitűzés: A közlekedéstervezés rendszerének átfogó megismertetése, a közlekedéstervezésben használatos modellek bemutatása. A rendszerszemléletű gondolkodás fejlesztése. A közlekedéstervezés területén alapfokú jártasság megszerzése. Tantárgyi program: A közlekedéstervezés általános jellemzése, alapfogalmak. A közlekedéstervezés menete, szakaszai, az egyes szakaszok kapcsolódása, inputok, outputok. Keltési függvények, alkalmazható változók, eredmények. Megosztás, megosztási modellek, egylépcsős, többlépcsős forgalom megosztási modellek. A szétosztás feladatai, peremfeltételek. Növekedési tényezős módszerek, mátrix-kiegyenlítés. Szintetikus modellek, ellenállásfüggvény. Ráterhelési módszerek, útkereső algoritmusok. A tömegközlekedés speciális ráterhelési modelljei. A közlekedési tervek kiértékelése, költség-haszon elemzés.</t>
  </si>
  <si>
    <t xml:space="preserve">a) tudása
Ismeri a közlekedési, személy- és áruszállítási folyamatokat, azok lebonyolításának módjait, technikai lehetőségeit.
b) képességei
Képes alkalmazni a közlekedési, szállítási folyamatokkal kapcsolatosan megismert számítási, modellezési elveket és módszereket.
c) attitűdje
Vállalja és hitelesen képviseli szakmája társadalmi szerepét, alapvető viszonyát a világhoz.
d) autonómiája és felelőssége
Tudatában van munkájának és döntéseinek jogi, gazdasági, biztonsági, társadalmi, egészségvédelmi és környezeti következményeinek.
</t>
  </si>
  <si>
    <t>Vizsgára bocsátás feltétele: 2 db zh-dolgozat min. 50%-os teljesítése, alkalmazástechnikai feladat.</t>
  </si>
  <si>
    <t>Requirements for admission to examination: 2 in-class tests and home assignment with a minimum passing rate of 50%.</t>
  </si>
  <si>
    <t xml:space="preserve">1.	PRILESZKY I.: Közlekedéstervezés. Elektronikus jegyzet
2.	MONIGL J.: Az országos, regionális és városi közlekedési hálózatok tervezésének néhány idő-szerű kérdése. Közlekedéstudományi Szemle, 1980/11. sz. ISSN: 0023 4362
3.	MONIGL J. és tsai: A városi közlekedésfejlesztés hatásainak értékelése. Városi közlekedés: 1999/2. ISSN: 0133-0314
4.	KÖVESNÉ GILICZE É. és tsai: Időtényezőn alapuló keresleti függvények a városi közlekedésben. Városi közlekedés, 1989/1. ISSN: 0133-0314
5.	Közúti Közlekedési Kézikönyv 2.1. pont. Műszaki Könyvkiadó, 1978. ISBN: -
</t>
  </si>
  <si>
    <t>BKM1203</t>
  </si>
  <si>
    <t>Szállítástechnika</t>
  </si>
  <si>
    <t>Transport Technologies</t>
  </si>
  <si>
    <t xml:space="preserve">Célkitűzés: A logisztikai rendszerekhez kapcsolódó szállítási feladatok megoldásához szükséges műszaki ismeretek elsajátítása. Tantárgyi program: Az áruszállítási rendszerek feladatai. Szállítási (logisztikai) láncok. Az egyes közlekedési alágazatok jellemzése. A szállítandó áruk főbb csoportjai. Az egységrakomány-képzés eszközei és módszerei. Az árukra ható igénybevételek és az ellenük való védekezés módszerei. A vasúti és a közúti áruszállítás járművei. A vízi és a légi szállítás járművei. Hagyományos és kombinált áruszállítási rendszerek. Rakodóhelyi létesítmények. Közlekedési rakodó-, átrakóhelyek, kombiterminálok. Logisztikai központok.
</t>
  </si>
  <si>
    <t xml:space="preserve">a) tudása
- Ismeri a közlekedési, személy- és áruszállítási folyamatokat, azok lebonyolításának módjait, technikai lehetőségeit.
- Ismeri a közlekedési, személy- és áruszállítási folyamatok megvalósítására alkalmas járművek és géprendszerek működési elveit, szerkezeti jellemzőit. 
- Ismeri a közlekedési, személy- és áruszállítási folyamatokat kiszolgáló járművek és mobil gépek üzemeltetési, fenntartási rendszereit. 
b) képességei
- Képes a közlekedési, személy- és áruszállítási folyamatok megismerésére, a folyamatok lebonyolításának technikai megvalósítására, irányítására és ellenőrzésére. 
- Képes a közlekedési, személy- és áruszállítási rendszer technikai elemeinek megválasztására, a rendszer működésének menedzselésére. 
- Képes a folyamatot kiszolgáló járművek és mobil gépek üzemeltetésére.
- Képes ismereteit alkotó módon használva munkahelye erőforrásaival hatékonyan gazdálkodni. 
c) attitűdje
- Figyelemmel kíséri a közlekedéssel kapcsolatos technikai és technológiai változásokat.
d) autonómiája és felelőssége
- Feltárja az alkalmazott technológiák hiányosságait, a folyamatok kockázatait és kezdeményezi az ezeket csökkentő intézkedések megtételét. 
</t>
  </si>
  <si>
    <t>1 db zárthelyi dolgozat, 1 db alkalmazástechnikai feladat, 1 db szóbeli beszámoló, 1 db projektmunka elkészítése.</t>
  </si>
  <si>
    <t>1 in-class tests, 1 home assignment, 1 verbal report, 1 project work</t>
  </si>
  <si>
    <t xml:space="preserve">1.	PREZENSZKI J. - SZEGEDI Z.: Logisztika-menedzsment. Kossuth Kiadó, 2012. ISBN: 9789630946469
2.	PREZENSZKI J.: Logisztika I-II. BME Mérnöktovábbképző Intézet, Budapest, 2006. ISBN 9634317960
3.	KOVÁCS Z. - SZŰCS B.: Szállítás, anyagmozgatás. NSZFH, Budapest, 2008. ISBN: 9789637469916
4.	SZEGEDI Z.: Logisztika-menedzsment esettanulmányok. Kossuth Kiadó, Budapest, 2008.  ISBN: 9789630957922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</si>
  <si>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</si>
  <si>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</si>
  <si>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</si>
  <si>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</si>
  <si>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</si>
  <si>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BAI0096</t>
  </si>
  <si>
    <t>Belsőégésű motorok és hőtechnikai berendezések</t>
  </si>
  <si>
    <t>Internal Combustion Engines and Thermal Equipments</t>
  </si>
  <si>
    <t>A vizsgára bocsátás feltétele: 3 db zh-dolgozat, 2 db alkalmazástechnikai feladat, 5 db évközi számonkérés min. 50%-os teljesítése. Kollokviumi jegy a félévközi teljesítmény + vizsgateljesítmény alapján, TVSZ szerint</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</si>
  <si>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</si>
  <si>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</si>
  <si>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</si>
  <si>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</si>
  <si>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</si>
  <si>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</si>
  <si>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 xml:space="preserve">BALÁZS L. Automatika. Műszaki kiadó, Budapest, 2000. ISBN: 963 16 1683 5.
AJTONYI I.-GYURICZA GY.: Programozható irányítóberendezések, hálózatok és rendszerek. Műszaki Könyvkiadó, Budapest, 2002. ISBN: 96310484.
BÁNHIDI-OLÁH-GYURICZA-KISS-RÁTKAI-SZECSŐ: Automatika mérnököknek. Tankönyvkiadó, Budapest, 1992. ISBN: 9631843106
Jeges Z: „Irányítástechnika”. Műszaki Főiskola, Szabadka (elektronikus jegyzet), 2000.
Elektronikus tananyagok, jegyzetek: http://zeus.nyf.hu/~elat/aut12.htm
</t>
  </si>
  <si>
    <t>BKM1102</t>
  </si>
  <si>
    <t>Factory Organizing and Transport Statistics</t>
  </si>
  <si>
    <t>Célkitűzés: A hallgatók ismerjék meg az üzemszervezés alapjait és legyenek képesek ismereteiket a gyakorlatban alkalmazni. Megismerjék a termelési rendszerek szervezésének alapjait, a termelési típusok és rendszerek összefüggését, a gyártás automatizálását és integrálását, a termelési folyamatok számítógéppel támogatott tervezését. Képesek legyenek szimulációs módszerek és modellek alkalmazására a szervezési folyamatban. Ismerjék meg a statisztikai módszerek közlekedés területén való alkalmazási lehetőségeit, mely képessé teszi a hallgatókat önálló elemző munka elvégzésére és annak eredményeinek értékelésére. Tantárgyi program: Az üzemtan, mint tudomány kialakulása, fejlődése, a tudomány kapcsolódásai, feladatai az üzemszervezéstan alapfogalmai, a munkahely, az üzem és a vállalat. Az üzemek osztályozása, a termelési folyamat, a szabványosítás és a tipizálás, a specializáció, a koncentráció és a kooperáció. A termelési folyamat rendszerszemléletű elemzése, a rendszerelmélet lényege és technikája. A vállalat rendszerelméletű elemzése. A gyártási folyamat, mint folyamatrendszer. A termelési folyamat felbontása, normák, mint a termelési folyamat jellemzői, időnormák, az anyag és energia normák. A termelési kapacitás mérőszámai és kihasználása. A termelést végrehajtó rendszer tervezésének alapjai, a termelési folyamatok irányítása. Vezetési rendszerek, a vezetés fogalma és részfeladatai, vezetési információrendszerek. A közlekedés területén előforduló statisztikai elemzés egyszerűbb eszközei és módszerei: osztályozás, összehasonlítás, ábrázolás, leszármaztatott számok számítása, viszonyszámok, számított és helyzeti középértékek, indexek. A szóródás statisztikai vizsgálatának módszerei. A minták alapján történő statisztikai értékelések alapesetei. Statisztikai becslések elmélete és gyakorlata. Hipotézis vizsgálatok elmélete és gyakorlata. Statisztikai összefüggés vizsgálatok. Idősorok analitikus vizsgálatának statisztikai módszertana.</t>
  </si>
  <si>
    <t xml:space="preserve">a) tudása
- Ismeri a közlekedés és szállítás szakterülethez szervesen kapcsolódó közgazdasági szakterületek alapjait.
- Ismeri a közlekedési, személy- és áruszállítási folyamatokat kiszolgáló járművek és mobil gépek üzemeltetési, fenntartási rendszereit.
- Ismeri a közlekedési szakterület adatgyűjtési módszereit.
- Ismeri a szervezési, irányítási technikákat.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a technikai elemek megválasztására, a rendszer működésének menedzselésére.
- Képes a folyamatot kiszolgáló járművek és mobil gépek üzemeltetésére, az irányítórendszerek működtetésére, gazdasági szempontok figyelembevételére.
- Képes munkahelye erőforrásaival hatékonyan gazdálkodni.
c) attitűdje
- Nyitott a közlekedés szakterületen zajló szakmai, technológiai fejlesztés és innováció megismerésére és elfogadására.
- Törekszik arra, hogy feladatainak megoldása, vezetői döntései az irányított munkatársak véleményének megismerésével történjen.
- Komplex megközelítést kívánó, illetve váratlan döntési helyzetekben is a jogszabályok és az etikai normák figyelembevételével hozza meg döntését.
d) autonómiája és felelőssége:
- Szakmai feladatainak elvégzése során felelősségteljesen együttműködik a gazdasági szakterület képzett szakembereivel.
- Tudatában van munkájának és döntéseinek gazdasági következményeivel.
- Munkahelyi vezetőjének útmutatása alapján irányítja, felügyeli a folyamatok, járművek üzemeltetését.
</t>
  </si>
  <si>
    <t>A vizsgára bocsátás feltétele: 2 zárthelyi dolgozat minimum 50%-os szinten történő teljesítése.</t>
  </si>
  <si>
    <t xml:space="preserve">1.	CHASE, R. B. – AQUILANO, N. J. – JACOBS, F. R. (1998):  Production and Operations Management: Manufacturing and Services, Irwin, McGraw-Hill.  ISBN: 978-0075612780
2.	DAVID R. ANDERSON, DENNIS J. SWEENEY, THOMAS A. WILLIAMS (2005): Modern Business Statistics; 2 edition, South-Western College Pub. ISBN: 978-1285433301
3.	ILLÉS M. (2002): Vezetői gazdaságtan. Kossuth Kiadó, Budapest. ISBN: 9789630957755
4.	KOVÁCS P. (szerk.) (2010): Üzemszervezés. Budapesti Műszaki és Gazdaságtudományi Egyetem, Közlekedésmérnöki Kar, jegyzet, elektronikus tananyag
5.	SZŰCS I. (2002): Alkalmazott statisztika. Agroinform Kiadó, Budapest. ISBN: 9789635027613
</t>
  </si>
  <si>
    <t>BKM1103</t>
  </si>
  <si>
    <t>Közlekedési informatika</t>
  </si>
  <si>
    <t xml:space="preserve">Transport Informatics </t>
  </si>
  <si>
    <t>A közlekedési informatika tárgya, felosztása, rendszere. A rendszerben áramló információkkal kap-csolatos fogalmak, az információkezelés eszközei és módszerei. A közlekedési rendszerek informati-kai leképezésének módszertana. Információtechnológiai alapismeretek (számítógépes hálózatok, műholdas kommunikációs rendszerek, helymeghatározó rendszerek, járműkövető rendszerek). Modellegyenletek. Közlekedési informatikai rendszerek belső struktúrái. A közlekedési vállalatok informatikai modelljei, az ezekhez kapcsolódó információk, valamint információs kapcsolatok. A személyszállítás informatikája. Utazást előkészítő, utazási és utazást követő informatikai rendszerek. Az áruszállítási rendszerek informatikai modelljei. Az áruszállítás irányítás, szabályozás alapelvű rendszere. A közlekedési folyamatok hálózati irányításához szükséges informatikai modellek. Integrált informatikai rendszerek. Vállalatirányítási és vezetői informatikai rendszerek. Közlekedési információs rendszerek fejlesztésének módszertani alapjai. Megvalósított informatikai rendszerek bemutatása, esettanulmányok ismertetése. (Kooperatív) intelligens közlekedési rendszerek alapismeretei (ITS, C-ITS).</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</si>
  <si>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számítástechnikai és informatikai eszközöket, azok működésének alapelveit és használatukhoz szükséges szoftvereket.
Ismeri a műszaki szakterülethez kapcsolódó munka és környezetvédelmi előírásokat és azok követelményeit.
Képességei
Képes önálló tanulás megtervezésére, megszervezésére és végzésére.
Képes megérteni és használni a műszaki szakterület jellemző szakirodalmát és könyvtári forrásait.
Attitűdje
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</si>
  <si>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 xml:space="preserve">1)	Dr. Csiszár Csaba és Sándor Zsolt Péter: Közlekedési informatika, digitális jegyzet, BME, 2014._x000D_
2)	Munkácsiné Lengyel, E. – Tóth, J. – Csiszár, Cs. – Juhász, J.: Közlekedési informatika (jegyzet) 2004._x000D_
3)	Dr. Csiszár Csaba – Caesar Bálint – Csonka Bálint – Földes Dávid: Közlekedési információs rendszerek laborgyakorlat jegyzet (2016)_x000D_
</t>
  </si>
  <si>
    <t>BKM1104</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</si>
  <si>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</si>
  <si>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</si>
  <si>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</si>
  <si>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</si>
  <si>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</si>
  <si>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</si>
  <si>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</si>
  <si>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BKM2101</t>
  </si>
  <si>
    <t>Járműszerkezettan I.</t>
  </si>
  <si>
    <t>Vehicle Elements I.</t>
  </si>
  <si>
    <t>Célkitűzés: A hallgató ismerje meg azokat a járműszerkezeti elveket, amelyek egy-egy járműfajtát reprezentálnak. Tegyen szert bizonyos méretezési és szerkesztési feladatok megoldásában.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</si>
  <si>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</si>
  <si>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in-class tests, 1  home assignment, 1 presentation</t>
  </si>
  <si>
    <t xml:space="preserve">1.	KOVÁTS M.- NAGYSZOKOLYAI I. - SZALAI L.: Dízel befecskendező rendszerek, Maróti-Godai Könyvkiadó Kft., Budapest, 2002.
2.	FRANK T.- KOVÁTS M.: Benzinbefecskendező és motorirányító rendszerek, Maróti Könyvkereskedés és Könyvkiadó Kft., Budapest, 2004.
3.	KOVÁTS M.: Turbófeltöltés alkalmazása járműmotoroknál, Maróti Könyvkereskedés és Könyvkiadó Kft., Budapest, 2006.
4.	BOHNER et al.: Gépjárműszerkezetek, Műszaki Kiadó, Budapest, 2008. 
5.	W. STAUDT: Gépjárműtechnika. „OMÁR” Könyvkiadó, Budapest, 2006.
</t>
  </si>
  <si>
    <t>Szerviztechnika</t>
  </si>
  <si>
    <t>Service Technology</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</si>
  <si>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</si>
  <si>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diagnosztikai eljárásokat, javítási technológiákat 
b) képességei
- Képes az adott műszaki szakterület (szerviztechnológia)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szakterületén zajló műszaki, technológiai fejlődés elfogadására és alkalmazására.
d) autonómiája 
- Figyelemmel kíséri a szakterülettel kapcsolatos jogszabályi, technikai, technológiai és adminisztrációs változásokat.
</t>
  </si>
  <si>
    <t>2 in-class tests, 1 home assignment, 1 presentation</t>
  </si>
  <si>
    <t xml:space="preserve">1.	LUKÁCS P.: Szerviztechnika egyetemi jegyzet Typotex 2011.
2.	LAKATOS I.- NAGYSZOKOLYAI I.: Gépjármű diagnosztika Maróti Könyvkiadó Bp. 2006
3.	TÖLGYESI Z. :Fedélzeti diagnosztika Maróti Könyvkiadó Bp. 2005
4.	DANNER et al.: Sérült gépkocsik javítása. Maróti Könyvkiadó Bp. 2005
5.	KOVÁCS M.- NAGYSZOKOLYAI I. –SZALAI L.: Dízel befecskendező rendszerek Maróti Könyvkiadó Bp. 2002.
</t>
  </si>
  <si>
    <t>BKM2103</t>
  </si>
  <si>
    <t>Szakmai gyakorlat</t>
  </si>
  <si>
    <t>Professional Practice</t>
  </si>
  <si>
    <t>Célkitűzés: A tantárgy célja, hogy a hallgatót közelebb vigye a különböző gyakorlati problémákhoz és azok konkrét megoldásaihoz.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</si>
  <si>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t>
  </si>
  <si>
    <t>munkanapló készítése, gyakorlati jegy a teljesítmény alapján, TVSZ szerint</t>
  </si>
  <si>
    <t>Logbook recording, term grade with qualification.</t>
  </si>
  <si>
    <t xml:space="preserve">1.	Különböző típusú járművek szerelési és karbantartási utasításai
2.	Szervizek munkautasításai
</t>
  </si>
  <si>
    <t>BAI0085</t>
  </si>
  <si>
    <t>Gazdasági jog</t>
  </si>
  <si>
    <t>Economic Law</t>
  </si>
  <si>
    <t xml:space="preserve">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
</t>
  </si>
  <si>
    <t xml:space="preserve">The Law of Business provides an overview of the principal definitions of law, as well as, teaches specific terms in law connected to the world of businesses. During the semester the students will learns about different concepts that used in law and connected to market relations among the participants of businesses. Moreover, the structure and system of commercial law will be discussed too in order to familiarize the audience with the most important rules and laws in the commercial world.
</t>
  </si>
  <si>
    <t>A hallgatók képesek lesznek a polgári törvénykönyv gazdasággal kapcsolatos fontosabb szabályinak megértésére. Áttekintéssel rendelkeznek a szerződéses jog általános szabályairól, képesek lesznek a gazdálkodó szervezetek alapvető szerződéseinek megkötésére. Képesek saját gazdálkodó szervezetüket a gazdaság egyéb intézményrendszerébe behelyezni, működtetni.</t>
  </si>
  <si>
    <t>Understands in a comprehensive way the methods of gaining information and solving problems in the related fields of expertise. Is able to use the most important terminology, theories and proce-dures of the field of expertise. By applying the acquired technical knowledge, he/she seeks out to ascertain as much as possible the observable phenomena, as well as to describe and explain its principles.</t>
  </si>
  <si>
    <t>zárthelyi dolgozat 50 % os teljesítése</t>
  </si>
  <si>
    <t>an in class test with a passing rate of 50 %</t>
  </si>
  <si>
    <t xml:space="preserve">"Magyarország  Alaptörvény, (2011. április 25.)
2013. évi V. tv. Polgári Törvénykönyv V. könyv, 
Szalai Ákos: A magyar szerződési jog gazdasági elemzése L’Harmattan 2013, Párizs, ISBN.978 963 2367 163 
Károlyi Géza: Gazdasági magánjog, DE, Debrecen 2014 ISBN 978 963 12 1142 9"
</t>
  </si>
  <si>
    <t>BAI0086</t>
  </si>
  <si>
    <t>Automatizálás és irányítástechnika II.</t>
  </si>
  <si>
    <t>Automatization and Control II.</t>
  </si>
  <si>
    <t>1 end-term test, 1 homework and oral</t>
  </si>
  <si>
    <t>BKM1204</t>
  </si>
  <si>
    <t>Közlekedésautomatika</t>
  </si>
  <si>
    <t>Transport Automatics</t>
  </si>
  <si>
    <t>Célkitűzés: Megfelelő részletességgel megismertetni a hallgatókat a forgalomirányító automatikák műszaki megbízhatóságának és biztonságának kérdéseivel. Az oktatás célja az elméleti alapok megismertetése mellett az összefüggéseknek a közlekedésmérnöki gyakorlathoz közel álló példákon való bemutatása, legyenek képesek gyakorlati feladatok megoldására és ismerjék az automatika alkalmazási lehetőségeit a közlekedés területén. Tantárgyi program: 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</si>
  <si>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 xml:space="preserve">a) tudása
- Ismeri a szakterületéhez kötődő fogalomrendszert, a legfontosabb összefüggéseket és elméleteket.
b) képességei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 attitűdje
- Figyelemmel kíséri a közlekedéssel kapcsolatos jogszabályi, technikai, technológiai és adminisztrációs változásokat.
d) autonómiája
- Feltárja az alkalmazott technológiák hiányosságait, a folyamatok kockázatait és kezdeményezi az ezeket csökkentő intézkedések megtételét.
</t>
  </si>
  <si>
    <t>A félévi jegy alapja 2 zárthelyi dolgozat (2*20 pont), egy félévi házi feladat (10 pont), valamint a félév végi vizsgateljesítmény (50 pont).</t>
  </si>
  <si>
    <t>The grade is based on the result of two term tests (2*20 points), one home assignment (10 points), and on the rate of examination (50 points).</t>
  </si>
  <si>
    <t xml:space="preserve">1.	A közlekedési automatika alapjai. SZIF elektronikus jegyzet;
2.	CSÁKI F.: Irányítástechnikai kézikönyv. Műszaki Könyvkiadó, Bp., 1977.;
3.	BÁNHIDI-OLÁH-GYURICZA-KISS-RÁTKAI-SZECSŐ: Automatika mérnököknek. Tankönyvkiadó, Budapest, 1992.;
4.	AJTONYI I.-GYURICZA I.: Programozható irányítóberendezések, hálózatok és rendszerek. Műszaki Könyvkiadó, Bp., 2002.;
5.	HARKAY T.-TVERDOTA M.: Villamos vezérléstechnika. KKMF jegyzet, Bp., 1995.;
</t>
  </si>
  <si>
    <t>BKM1205</t>
  </si>
  <si>
    <t>Járműfenntartás</t>
  </si>
  <si>
    <t>Vehicle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</si>
  <si>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</si>
  <si>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</si>
  <si>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</si>
  <si>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2 in-class test, 1 home assignment.</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</si>
  <si>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</si>
  <si>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BKM1206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</si>
  <si>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</si>
  <si>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</si>
  <si>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</si>
  <si>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</si>
  <si>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</si>
  <si>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</si>
  <si>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</si>
  <si>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BKM2201</t>
  </si>
  <si>
    <t>Járműszerkezettan II.</t>
  </si>
  <si>
    <t>Vehicle elements II.</t>
  </si>
  <si>
    <t>Célkitűzés: A hallgató megismerkedik a jármű mozgásánál alkalmazott futóművek és fékszerkezetek szerkezeti kialakításával, azok működésével, valamint a különböző járműrendszerek al- és felépítményével, annak szerkezeti kialakításával. Tantárgyi program: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</si>
  <si>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</si>
  <si>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BOHNER et al.: Gépjárműszerkezetek, Műszaki Kiadó, Budapest, 2008. 
2.	W. STAUDT: Gépjárműtechnika. „OMÁR” Könyvkiadó, Budapest, 2006.
3.	ZINNER Gy.: Gépjárművek erőátviteli berendezései. Tankönyvmester Kiadó, 2006.
4.	REIMPELL J. et all.: Gépjármű-futóművek I. TELVICE Kft. 2012. (http://oszkdk.oszk.hu/storage/00/00/60/68/dd/1/Reimpell_etal_Gepjarmu_futomuvek_I.pdf)
5.	BURCHART. et all.: Gépjármű-futóművek II. TELVICE Kft. 2012. (http://oszkdk.oszk.hu/storage/00/00/60/67/dd/1/Burckhardt_etal_Gepjarmu_futomuvek_II.pdf)
</t>
  </si>
  <si>
    <t>BAI0028</t>
  </si>
  <si>
    <t>Humánerőforrás menedzsment</t>
  </si>
  <si>
    <t>Human Resources Management</t>
  </si>
  <si>
    <t>2 zárthelyi dolgozat (2x50 pont) egyenként minimum 51%-os teljesítése+ egyéni projekt munka</t>
  </si>
  <si>
    <t>BKM1105</t>
  </si>
  <si>
    <t>Szakdolgozat II.</t>
  </si>
  <si>
    <t>Thesis II.</t>
  </si>
  <si>
    <t>Célkitűzés: Az adott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t>
  </si>
  <si>
    <t xml:space="preserve">a) tudása
- Átfogóan ismerni a műszaki szakterület tárgykörének alapvető tényeit, irányait és határait. 
- Átfogóan ismeri szakterülete fő elméleteinek ismeretszerzési és problémamegoldási módszereit.
- Behatóan ismeri a szakterület tanulási, ismeretszerzési, adatgyűjtési módszereit, azok etikai korlátait és problémamegoldó technikáit.
- Értelmezni, jellemezni és modellezni tudja a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</si>
  <si>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</si>
  <si>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</si>
  <si>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</si>
  <si>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BKM2104</t>
  </si>
  <si>
    <t>Járműdinamika és járművizsgálat</t>
  </si>
  <si>
    <t>Vehicle Dynamics and Diagnostics</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</si>
  <si>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</si>
  <si>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</si>
  <si>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</si>
  <si>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BKM2105</t>
  </si>
  <si>
    <t>Járműelektronika</t>
  </si>
  <si>
    <t>Vehicle Electronics</t>
  </si>
  <si>
    <t>Gépjárművek villamos-energiaellátó rendszerei. Akkumulátorok, generátorok, indítómotorok. Diesel autók indítássegítő berendezései. Világító és hangjelző berendezések. Motorok gyújtási eszközei, működési módja, szerkezeti elemeinek működése. Elektronikus motorvezérlés (ECU). Befecskendezés vezérlése. Gyújtásvezérlés és szabályozás. Diesel motorok vezérlése. Kipufogógáz kibocsátás. Gázérzékelők, Lamda szonda, katalizátorok. A hajtásvezérlés elektronikai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 AT5000 szimulációs rendszer gyakorlati feladatai.</t>
  </si>
  <si>
    <t>Electricity supply systems for motor vehicles. Accumulators, generators, starter motors. Start-up devices for diesel cars. Lighting and sounding equipment. Engine Ignition Tools, Mode of Operation, and Functional Components. Electronic Control Unit.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 Practical tasks of the AT5000 simulation system.</t>
  </si>
  <si>
    <t xml:space="preserve">a) tudása - Ismeri a járművek és mobil gépek működési elveit, szerkezeti egységeit.
- Ismeri a járműtechnikában használatos mérési eljárásokat, azok eszközeit, műszereit, mérőberendezéseit. 
b) képességei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feleőssége - Váratlan döntési helyzetekben is önálló, szakmailag megalapozott döntéseket hoz.
</t>
  </si>
  <si>
    <t>2 db. zárthelyi dolgozat, 1 db. alkalmazástechnikai feladat.</t>
  </si>
  <si>
    <t>mid-term test, 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</si>
  <si>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</si>
  <si>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BKM2106</t>
  </si>
  <si>
    <t>Üzemi gyakorlat (6 hetes külső helyszínen)</t>
  </si>
  <si>
    <t>Practical Experience</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</si>
  <si>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</si>
  <si>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tárgykörének alapvetőtényeit, irányait és határait.
b) képességei
- Képes ismereteit alkotó módon használva munkahelye erőforrásaival hatékonyan gazdálkodni.
c) attitűdje
- Megosztja tapasztalatait munkatársaival, így segítve fejlődésüket.
d) autonómiája
- Váratlan döntési helyzetben is önálló, szakmailag megalapozott döntéseket hoz.
- Értékeli a beosztottak munkavégzésének hatékonyságát, eredményességét és biztonságosságát.
</t>
  </si>
  <si>
    <t xml:space="preserve">munkanapló készítése, gyakorlati jegy a teljesítmény alapján, TVSZ szerint
</t>
  </si>
  <si>
    <t xml:space="preserve">1.	Különböző típusú járművek szerelési és karbantartási utasításai.
2.	Szervizek munkautasításai.
3.	Szervizek belső dokumentációi.
</t>
  </si>
  <si>
    <t>BKM2107</t>
  </si>
  <si>
    <t>Szállítmányozás</t>
  </si>
  <si>
    <t>Forwarding</t>
  </si>
  <si>
    <t>Célkitűzés: A tantárgy célja, hogy rendszerezett ismereteket nyújtson a hallgatók számára a hazai és nemzetközi szállítmányozásról. Tantárgyi program: A fuvarozás és szállítmányozás kialakulása, szerepe, jogi alapjai. Különleges áruszállítási feltételek (ADR, RID, ADN, IMDG-kódex, IATA/ICAO TI előírások). ATP előírások, élőállat szállítás, növényi eredetű anyagok szállításának előírásai. Túlsúlyos és túlméretes áruk szállítása, hétvégi forgalomkorlátozás. Vámeljárás, vámigazgatás. Tranzitrendszerek (TIR, EU Tranzit Egyezmény). Díjszabási alapelvek. Paritások. INCOTERMS 2010. A biztosítás szerepe a szállítmányozásban. Vasúti fuvarozás és szállítmányozás. Közúti fuvarozás és szállítmányozás. Belvízi fuvarozás és szállítmányozás. Tengeri fuvarozás és szállítmányozás. Légi fuvarozás és szállítmányozás. Kombinált fuvarozás és szállítmányozás.</t>
  </si>
  <si>
    <t xml:space="preserve">a) tudása
Ismeri a közlekedési, személy- és áruszállítási folyamatokat, azok lebonyolításának módjait. 
Ismeri a közlekedés és szállítás szakterülethez szervesen kapcsolódó logisztikai szakterületek alapjait, azok határait és követelményeit. 
b) képességei
Képes alkalmazni a szállítási folyamatokkal kapcsolatosan megismert számítási, modellezési elveket és módszereket. 
Képes az áruszállítási igények felismerésére, az összefüggések meghatározására. 
Képes az áruszállítási folyamatok megismerésére, a folyamatok lebonyolítására, irányítására és ellenőrzésére.
Képes ismereteit alkotó módon használva munkahelye erőforrásaival hatékonyan gazdálkodni. 
c) attitűdje
Figyelemmel kíséri a közlekedéssel kapcsolatos technikai és technológiai változásokat.
d) autonómiája és felelőssége
Szakmai feladatainak elvégzése során felelősségteljesen együttműködik más (elsődlegesen gazdasági és jogi) szakterület képzett szakembereivel is. 
</t>
  </si>
  <si>
    <t>1 db zárthelyi dolgozat, 1 db alkalmazástechnikai feladat, 1 db szóbeli beszámoló, 1 db projektmunka elkészítése</t>
  </si>
  <si>
    <t>1 mid-term tests, 1 home assignment, 1 verbal report, 1 project work</t>
  </si>
  <si>
    <t xml:space="preserve">−	TÁTRAI A. (2014): Nemzetközi közúti árufuvarozás és szállítmányozás. Akadémiai Kiadó. 978-963-05-9573-5
−	SEBESTYÉN L. (2013): Szállítás, fuvarozás, szállítmányozás. ISBN: 978-963-637-3
</t>
  </si>
  <si>
    <t>BKM2108</t>
  </si>
  <si>
    <t>Logisztika gépei és eszközei I.</t>
  </si>
  <si>
    <t>Machines and Equipments of Logistics I.</t>
  </si>
  <si>
    <t>Célkitűzés: A tantárgy célja, hogy közlekedésmérnök hallgatók megismerjék a folyamatos anyagmozgató gépeket és szerkezeti elemek logisztikai tervezését. Tantárgyi program: A mozgatott anyag tulajdonságai. Az áru és a továbbító gépi berendezések közti kapcsolat elemei, műszaki megoldásai, üzemi paraméterei, kezelési, karbantartási kérdései (acélsodronykötél, lánc, kötöző eszközök, műanyag heveder). Folyamatos üzemű anyagmozgató gépek csoportosítása, jellegzetes képviselőinek felépítése, üzemi sajátosságaik. Folyamatos anyagmozgató gépek alapvető gépészeti elemeinek, egységeinek felépítése, méretezési, kiválasztási szempontjai (szállítószalag, elevátor, rédler, kaparószalag, szállítócsiga, görgőspályák, konvejorok, függősínpályák és rázóelemes anyagtovábbítók). Folyamatos anyagmozgató berendezések anyagmozgatási teljesítményének számítása, és a rendszer működésének ellenőrzése.</t>
  </si>
  <si>
    <t xml:space="preserve">a) tudása
-Ismeri a közlekedés és szállítás szakterülethez szervesen kapcsolódó logisztikai, menedzsment, környezetvédelmi, minőségbiztosítási, információtechnológiai, jogi, közgazdasági szakterületek alapjait, azok határait és követelményeit.
- Ismeri a közlekedési, személy- és áruszállítási folyamatok megvalósítására alkalmas járművek és géprendszerek működési elveit, szerkezeti jellemzőit.
b) képességei
-Képes a közlekedési, személy- és áruszállítási rendszer funkciójának megfelelő folyamat alapszintű megtervezésére, a technikai elemek megválasztására, a rendszer működésének menedzselésére.
- Képes önálló tanulás megtervezésére, megszervezésére és végzésére.
c) attitűdje
- Figyelemmel kíséri a közlekedéssel kapcsolatos jogszabályi, technikai, technológiai és adminisztrációs változásokat.
- Megosztja tapasztalatait munkatársaival, így segítve fejlődésüket.
d) autonómiája és felelőssége
- Szakmai feladatainak elvégzése során felelősségteljesen együttműködik más (elsődlegesen gazdasági és jogi) szakterület képzett szakembereivel is.
- Feltárja az alkalmazott technológiák hiányosságait, a folyamatok kockázatait és kezdeményezi az ezeket csökkentő intézkedések megtételét.
</t>
  </si>
  <si>
    <t>2 db zh-dolgozat, 1 db alkalmazástechnikai feladat (projektmunka) teljesítése.</t>
  </si>
  <si>
    <t>Preparing a two in-class test and one home assignment (project work).</t>
  </si>
  <si>
    <t>1.	BENKŐ J.: Anyagmozgatás gépei. SZIE, LOKA, Gödöllő, 2000. ISBN-
2.	CSELÉNYI J. – ILLÉS B.: Anyagáramlási rendszerek tervezése, irányítása I. Műszaki Egyetem Kiadó, 2006. ISBN-
3.	KÖRMENDI L.-PUCSEK J.: A logisztika elmélete és gyakorlata. Saldo Zrt., Budapest, 2008. ISBN 978-963-638-275-9</t>
  </si>
  <si>
    <t>BKM2109</t>
  </si>
  <si>
    <t>Csomagolástechnika</t>
  </si>
  <si>
    <t>Packaging Technology</t>
  </si>
  <si>
    <t>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környezetvédelem.Célkitűzés: A tantárgy célja, hogy a közlekedésmérnök hallgatók megismerjék a csomagolási technológiákat és a speciális csomagológépeket. Emellett a fent megnevezett hallgatók megismerjék a fogyasztói csomagolás alapanyagait. Tantárgyi program: Kapcsolat a logisztika és a csomagolás között. A csomagolási alapismeret. A csomagolással szemben támasztott követelmények. A csomagolóanyagok tulajdonságai és típusai. Egységrakomány-képző berendezések felépítése. A legfontosabb csomagolási gépek és rendszerek. A csomagolási technológia fejlesztési lehetőségei, műszaki és gazdasági követelmények. Csomag és környezetvédelem.</t>
  </si>
  <si>
    <t xml:space="preserve">a) tudása
- Átfogóan ismeri a csomagolástechnika szakterület alapvető tényeit, irányait és határait.
- Ismeri a szállítás szakterülethez szervesen kapcsolódó információtechnológiai, minőségbiztosítási szakterületek alapjait és azok követelményeit.
b) képességei
- Képes megérteni és használni a közlekedés szakterület jellemző szakirodalmát, könyvtári forrásait.
- Képes a folyamatot kiszolgáló gépek üzemeltetésére, fenntartására, a környezeti, minőségbiztosítási szempontok figyelembe vételére.
c) attitűdje
- Nyitott a közlekedés szakterületen zajló technológiai fejlesztés és innováció megismerésére és elfogadására, hiteles közvetítésére. 
- Törekszik arra, hogy feladatainak megoldása, vezetési döntései az irányított munkatársak véleményének megismerésével, együttműködésben történjen. 
d) autonómiája
- Szakmai feladatainak elvégzése során felelősségteljesen együttműködik más szakterület képzett embereivel. 
</t>
  </si>
  <si>
    <t>Two in-class test and one home assignment.</t>
  </si>
  <si>
    <t xml:space="preserve">1.	PÁNCZÉL, Z. (2004): Csomagolástechnika. Széchenyi István Egyetem, Universitas-Győr KHT, Győr. ISBN - 
2.	SZENES E-né – OLÁH M. (1991): Konzervipari kézikönyv, Integra-Projekt Kft., Budapest. ISBN 963 7812 01 6
3.	SZENES E.-né (1993). Csomagolás az élelmiszer-ipari kisüzemben, Integra-Projekt Kft., Budapest. ISBN 963-7812-26-1
4.	Folyóiratok: Élelmezési Ipar, Konzervújság, Anyagmozgatás-csomagolás (a+cs), Transpack, Food Packaging and Shelf Life, Packaging Technology and Science
</t>
  </si>
  <si>
    <t>BKM2110</t>
  </si>
  <si>
    <t xml:space="preserve">Célkitűzés: A tantárgy célja, hogy a hallgatót közelebb vigye a különböző gyakorlati problémákhoz és azok konkrét megoldásaihoz.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
</t>
  </si>
  <si>
    <t>BKM2202</t>
  </si>
  <si>
    <t>Logisztika gépei és eszközei II.</t>
  </si>
  <si>
    <t>Machines and Equipments of Logistics II.</t>
  </si>
  <si>
    <t>Célkitűzés: A tantárgy célja a logisztikai rendszerekben alkalmazott anyagmozgató, szállító és rakodó gépek működési elvének, szerkezeti kialakításának megismertetése, az alapvető méretezési elvek bemutatása. Tantárgyi program: Ömlesztett anyagok jellemzői. Áramló közeggel történő anyagmozgatás módszerei, pneumatikus, hidraulikus szállítás elve, berendezései, szállítóberendezések tervezése. Szakaszos anyagmozgató gépek csoportosítása, főbb jellemzői. Daruk, csoportosítása, felépítése, teherfelvevő szerkezetei, stabilitása. Rakodógépek csoportosítása, felépítése, stabilitása. Targoncák, csoportosítása, felépítése, részegységei, irányítása, vezérlése, stabilitása. Kézi anyagmozgatás eszközei. Logisztikai központok berendezései, gépei.  Ciklusidők számítása, a szállítási teljesítmények meghatározása. A szakaszos anyagmozgató gépek számának meghatározása.</t>
  </si>
  <si>
    <t>a) tudása
- Ismerje a szakterületéhez kötődő fogalomrendszert, a legfontosabb összefüggéseket és elméleteket.
- Ismerje meg Az üzemek termeléstechnológiáinak anyagmozgatási feladatait.
- Ismeri a  termelési folyamatok anyagmozgatási feladatainak kiszolgálásához szükséges gépek és berendezések működését, a termeléshatékony géprendszerek kialakításának és összeállításának minden alapvető kritériumát.
- Alkalmazói szinten ismerje az anyagmozgatás során használatos gépekhez kapcsolódó munka- és tűzvédelmi, valamint biztonságtechnikai és környezetvédelmi előírásokat.
b) 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az anyagmozgató gépekhez kapcsolódó jellemző szakirodalmakat, és egyéb forrásokat munkája során.
- Képes a termelési eljárások technológiák megvalósítását lehetővé tevő anyagmozgató gépek és géprendszerek összeállítására, telepítésére, üzemletetésére, szervízelésére.
c) attitűdje
- Nyitott az anyagmozgatás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az adott tevékenységhez  a megfelelő anyagmozgató  gépeket.
- Önállóan tervezi és irányítja a gépek műszaki üzembiztossági, környezetvédelmi és szervizelési feladatait.
- Szakmai feladatainak elvégzése során együttműködik más szakterület képzett szakembereivel is.</t>
  </si>
  <si>
    <t>2 zh-papers, 1 application technique (project work).</t>
  </si>
  <si>
    <t xml:space="preserve">1.	BENKŐ J.: Anyagmozgatás gépei. SZIE, LOKA, Gödöllő, 2000.
2.	PREZENSZKI J.: Rakódás gépei és anyagmozgatás I-II. Műszaki Könyvkiadó, Budapest, 1995.
3.	FELKER P. – LŐRINCZ K. – ZINNER GY.: Emelő és szállítógépek. Műszaki Könyvkiadó, Budapest, 2000.
4.	CSELÉNYI J. – ILLÉS B.: Anyagáramlási rendszerek tervezése, irányítása I. Műszaki Egyetem Kiadó, 2006.
</t>
  </si>
  <si>
    <t>BKM2111</t>
  </si>
  <si>
    <t>Logisztikai tervezés és menedzsment</t>
  </si>
  <si>
    <t>Logistical Planning and Management</t>
  </si>
  <si>
    <t>Célkitűzés: A logisztikai menedzsment tevékenységek közé tartozik a logisztikai tevékenységek optimalizálása is. A tantárgy oktatásának célja: alapvető ismereteket nyújtani a logisztikai folyamatok tervezéséhez. Ezt a célt a tantárgy a szállításban, anyagmozgatásban és a készletezésben alkalmazható matematikai optimalizálási modellek és az integrált számítógépes vállalatirányítási és információs rendszerek menedzsment és logisztikai moduljainak megismertetésével kívánja elérni. Tantárgyi program: A tantárgy keretében megismert logisztikai modellek gyakorlati alkalmazásainak, illetve az alkalmazásokat segítő szoftvereknek a bemutatása. A tantermi gyakorlatok szorosan követik az elméleti tananyagot, amelyek keretében valós, gyakorlatias problémák elemzésével, azok matematikai modellezésével és az eredmények analizálásával kívánjuk a tantárgy célkitűzéseit elérni. Főbb témakörök: operációutatási modellek, tömegkiszolgálási modellek, elosztási, szállítási, körutazási és a járatszerkesztési probléma megoldása. Készletezési modellek, telepítési feladatok megoldása. Sorbanállási problémák megoldása. Hálótervezési feladatok. Komplex rendszerek összehasonlító vizsgálata. Számítógépes integrált vállalatirányítási és információs felhasználói szoftverek használatának bemutatása.</t>
  </si>
  <si>
    <t xml:space="preserve">a) tudása
-	Ismeri a közlekedés és szállítás szakterülethez szervesen kapcsolódó logisztikai, menedzsment, környezetvédelmi, minőségbiztosítási, információtechnológiai, jogi, közgazdasági szakterületek alapjait, azok határait és követelményeit.
-	Ismeri a számítógépes kommunikációt, a szakterület fontosabb alkalmazói szoftvereit.
b) képességei
-	Képes alkalmazni a közlekedési, szállítási folyamatokkal kapcsolatosan megismert számítási, modellezési elveket és módszereket.
-	Képes a közlekedési, személy- és áruszállítási folyamatok megismerésére, a folyamatok lebonyolítására, a lebonyolítás technikai megvalósítására, irányítására és ellenőrzésére.
c) attitűdje
-	Nyitott a közlekedés szakterületen zajló szakmai, technológiai fejlesztés és innováció megismerésére és elfogadására, hiteles közvetítésére.
-	Törekszik arra, hogy feladatainak megoldása, vezetési döntései az irányított munkatársak véleményének megismerésével, lehetőleg együttműködésben történjen.
d) autonómiája és felelőssége
-	Feltárja az alkalmazott technológiák hiányosságait, a folyamatok kockázatait és kezdeményezi az ezeket csökkentő intézkedések megtételét.
-	Tudatában van munkájának és döntéseinek jogi, gazdasági, biztonsági, társadalmi, egészségvédelmi és környezeti következményeivel.
</t>
  </si>
  <si>
    <t>Two in-class tests, 1 home assignment. Term grade on the basis of the mid-term performance, according to TVSZ.</t>
  </si>
  <si>
    <t xml:space="preserve">1.	BENKŐ J.: Logisztikai tervezés. Dinasztia Kiadó, Budapest, 2000. ISBN 9636572712
2.	PREZENSZKI J. - SZEGEDI Z.: Logisztika-menedzsment. Kossuth Kiadó Zrt. Budapest. 2010. ISBN 9789630959124
3.	FÖLDESI P.: Logisztika I-II. 2006. ISBN-
4.	http://vili.pmmf.hu/portal/documents/19217/19797/Logisztika_I-II.pdf
5.	PREZENSZKI J. (szerk.): Logisztika I. BMGE Mérnöktovábbképző Intézet. Budapest. 2009. ISBN 9634317960
</t>
  </si>
  <si>
    <t>BKM2112</t>
  </si>
  <si>
    <t>Raktározástechnika</t>
  </si>
  <si>
    <t>Storage Technology</t>
  </si>
  <si>
    <t>Célkitűzés: A tantárgy célja, hogy a logisztika iránt érdeklődő hallgatókat megismertesse a raktározási, tárolási és készletezési folyamatok során felmerülő problémák megoldásának eszközeivel, gépi berendezéseivel, valamint a leggyakrabban előforduló raktártípusokkal, és azok kiszolgálási rendszerével. Tantárgyi program: Raktározás szerepe, fogalma, csoportosítása. Raktározás létesítményei, telepítési szempontok, szállító járművek és raktár kapcsolata. Darabáruk jellemzői, egységrakomány-képzés. Darabáru raktárak tárolási rendszerei, gépesítése, komissiózás. Magasraktárak kialakítása, jellemzői, gépesítése. Ömlesztett anyagok jellemzői, tárolók kialakítása, gépi berendezései. Szabadtéri tárolók és gépei. Kapcsolódó tématerületek: raktári folyamatok irányítása, készletszabályozás, áru azonosítás, csomagolástechnika.</t>
  </si>
  <si>
    <t xml:space="preserve">a) tudása
- Ismerje a szakterületéhez kötődő fogalomrendszert, a legfontosabb összefüggéseket és elméleteket.
- Átfogóan ismerje meg a raktárak felépítését, kialakítását, gépészeti berendezések, eszközök szerepét és felhasználását a raktárakban.
- Alkalmazni tudja a raktározástechnikához kapcsolódó számítási, modellezési elveket és módszereket.
- Alkalmazói szinten ismerje a raktározástechnikához kapcsolódó munka- és tűzvédelmi, valamint biztonságtechnikai és környezetvédelmi előírásokat.
b) képességei
- Képes az raktározástechnika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 Képes raktározástechnikai rendszerek és folyamatok alapvető modelljeinek megalkotására és ezek hatékony üzemeltetésére.
c) attitűdje
- Nyitott a raktározástechnikai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Szakmai feladatainak elvégzése során együttműködik más szakterület képzett szakembereivel is.
</t>
  </si>
  <si>
    <t>1.	PREZENSZKI J.: Raktározástechnika. Műegyetemi Kiadó, Budapest, 1997.
2.	PREZENSZKI J.: Raktározás logisztika. Ameropa Kiadó, Budapest, 2010.
3.	KOVÁCS Z. – PATÓ G.né – SZŰCS B.: Raktározás. Nemzeti Szakképzési Intézet, Budapest, 2008.
4.	NOVÁK N.: A raktárgazdálkodás elemzése és tervezés. Nemzeti Szakképzési Intézet, Budapest, 2008.</t>
  </si>
  <si>
    <t>BKM2113</t>
  </si>
  <si>
    <t>Szakmai gyakorlat (6 hetes)</t>
  </si>
  <si>
    <t xml:space="preserve">Practical Experience </t>
  </si>
  <si>
    <t>Célkitűzés: A tantárgy célja, hogy a hallgatót közelebb vigye a különböző gyakorlati problémákhoz és azok konkrét megoldásaihoz. Tapasztalatot (vezetői) szerezzenek a szervizek működésének belső világában. Tantárgyi program: A közlekedésmérnöki szakhoz tartozó szakmai gyakorlatok teljesítése: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</si>
  <si>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1.	Különböző típusú járművek szerelési és karbantartási utasításai.
2.	Szervizek munkautasításai.
3.	Szervizek belső dokumentációi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</si>
  <si>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</si>
  <si>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</si>
  <si>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</si>
  <si>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</si>
  <si>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</si>
  <si>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</si>
  <si>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</si>
  <si>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</si>
  <si>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</si>
  <si>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</si>
  <si>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</si>
  <si>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</si>
  <si>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</si>
  <si>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</si>
  <si>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</si>
  <si>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</si>
  <si>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</si>
  <si>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</si>
  <si>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</si>
  <si>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</si>
  <si>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</si>
  <si>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</si>
  <si>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</si>
  <si>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</si>
  <si>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</si>
  <si>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</si>
  <si>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 xml:space="preserve">1. Hegymegi, Éva (2004): Műszaki Angol – Technical English. B+V Lap- és Könyvkiadó Kft.
2. Ibbotson, Mark (2009): Professional English in Use. Engineering. Technical English for Professionals. Cambridge. 
3. Jayendran, Ariacutty (2002): Englisch für Maschinenbauer. 4. Auflage. Braunschweig/ Wiesbaden.
4. Modern Automotive Technology – Fundamentals, Service, Diagnostics. 1st English edition. Haan-Gruiten, 2006.
5. Fachkunde Kraftfahrzeugtechnik. 29. neubearbeitete Auflage. Verlag Europa, 2009.
                                                                      </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</si>
  <si>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</si>
  <si>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</si>
  <si>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</si>
  <si>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</si>
  <si>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</si>
  <si>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</si>
  <si>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</si>
  <si>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</si>
  <si>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</si>
  <si>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</si>
  <si>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</si>
  <si>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</si>
  <si>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</si>
  <si>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</si>
  <si>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Electronics and Electrical Engineer.</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</si>
  <si>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</si>
  <si>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</si>
  <si>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</si>
  <si>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</si>
  <si>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</si>
  <si>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</si>
  <si>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</si>
  <si>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Goal: The professional activity of the transportation engineer is attached to the logistic discipline. The main purpose of teaching the subject is to present logistics systems, logistics areas, processes and elements to the transport engineer students. The further objective of the subject is to provide basic knowledge of the planning of logistic processes by presenting methods that can be applied in loading, transporting and storing. Course program: Concept of logistics, principles of logistics, the main areas of logistics, procurement logistics, production logistics, distribution logistics, logistics of waste handling. Company logistical systems. Delivery systems, transport systems, material handling systems, warehousing systems, shipping systems. Integrated computerized corporate management information systems and their logistic modules. General questions of logistics operations planning. Information on the logistics planning.</t>
  </si>
  <si>
    <t xml:space="preserve">a) knowledge
- Students know the basic limitations and requirements of logistics, management, environmental protection, quality assurance, information technology, law, economics closely linked to the logistic and transport sector.
- Students are familiar with computer communications, and important application softwares of the discipline.
b) ability / competence 
- Students are able to interpret and to describe the elements of the processes of transportation, their relationship, role and importance in the whole process.
- Students are able to detect errors in the transport and delivery process and to select remedial actions.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</si>
  <si>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 xml:space="preserve">a) knowledge
- Students are comprehensively familiar with the methods of acquiring knowledge and problem solving of their main areas of expertise (vehicle systems). 
b) ability / competence
Students are able to use main theories and terminology of vehicle diagnostics and repair during problem solving. Students are able to lead and control the vehicle operation and overhaul processes.
c) attitude
- Students are open to the acceptance and application of technical and technological developments in this field.
d) autonomy
- Students share their experience with colleagues, helping them to develop themselves.
- Students follow the technical, technological and administrational changes related to vehicle diagnostics and repair.
</t>
  </si>
  <si>
    <t>Goal: A comprehensive presentation of the transport planning system and the presentation of models used in transport planning. Developing system-based thinking. Acquiring basic skills in transport planning. Course program: Transport design general description, basics. Flow, phases, phase connection, inputs, outputs of transport design. Generation equations, applicable variants, results. Cascading, cascading models, one step, multi-step traffic load sharing models. Splitting task, conditional perquisites. Self-generating factor method, matrix balance. Synthetic models, resistance equation. Load-on method, path finder algorithms. Load method of mass transportation special model. Evaluation of transportation planning, cost-income analysis.</t>
  </si>
  <si>
    <t xml:space="preserve">a) knowledge
Students are familiar with the traffic, passenger and freight transport processes, the ways of operating them, and their technical possibilities. 
b) ability / competence
Students are able to apply the calculation and modelling principles and methods related to transport and delivery processes.
c) attitude
Students undertake and credibly represent the social role of their profession, their fundamental relation to the world.
d) autonomy
Students are aware of the legal, economic, safety, social, health and environmental consequences of their work and decisions.
</t>
  </si>
  <si>
    <t>Goal: Acquiring technical knowledge needed to solve the transportation tasks associated with the logistic systems. Course program: The tasks of freight transport systems. Logistics chains. Characterisation of transport sectors. Main groups of goods to be shipped. The means and methods of unit load creation. Characterisation of straines affecting the goods. Methods of protection. Vehicles for rail and road freight transport. Vehicles for water and air transport. Conventional and combined freight systems. Loading facilities. Transport hubs, transfer sites, combined terminals. Logistic centres.</t>
  </si>
  <si>
    <t xml:space="preserve">a) knowledge
- Students are familiar with the transport, passenger and freight transport processes, the ways of operating them, their technical possibilities.
- Students are familiar with the operating principles and structural features of vehicles and machine systems. They are capable of implementing transport, passenger and freight transport processes.
- Students are familiar with the operating and maintenance systems for vehicles and mobile machines serving transport, passenger and freight operations.
b) ability
- Students are able to get acquainted with transport, passenger and freight transport processes, technical implementation, management and control of the processes.
- Students are able to choose the technical elements of transport, passenger and freight transport systems and to manage the system's operation.
- Students are capable of operating the vehicles and mobile machines serving the process.
- Students are able to efficiently manage the resources of the workplace creatively using their knowledge.
c) attitude
- Students monitor  the technical and technological changes related to transport.
 d) autonomy and responsibility
- Students explore the shortcomings of the applied technologies, the risks of the processes, and initiate measures to reduce them.
</t>
  </si>
  <si>
    <t>Objective: Students should be familiar with the basics of business organization and be able to apply their knowledge in practice. Students should learn the basics of organizing production systems, the relationship between production types and systems, the automation and integration of production, and the computer-aided design of production processes. They should be able to apply simulation methods and models in the organization process. Students should learn about the application of statistical methods in the field of transport, which enables students to carry out independent analysis work and evaluate their results. Course description: The emergence, development and development of science as science, the connections of science and its tasks are the basic concepts of organization of business, the workplace, the plant and the company. Plant classification, production process, standardization and typing, specialization, concentration and cooperation. System-based analysis of the production process, the essence and technique of system theory. Systematic analysis of the company. The manufacturing process as a process system. Resolution of the production process, norms such as production process characteristics, time norms, material and energy standards. Metrics and utilization of production capacity. The basics of planning a production system, managing production processes. Driving systems, management concept and sub-tasks, driving information systems. Simplified tools and methods of statistical analysis in the field of transport: classification, comparison, representation, calculation of derivative numbers, relation numbers, calculated and position averages, indices. Methods for statistical scattering. Basics of statistical evaluations based on samples. Theory and Practice of Statistical Estimates. Theory and Practice of Hypothesis Examinations. Statistical relationship studies. Statistical methodology of analytical examination of time series.</t>
  </si>
  <si>
    <t xml:space="preserve">Knowledge:
- Students know the basics of economics related to the transport and transportation sector.
- Students are informed of the operation and maintenance systems of vehicles and mobile machines serving transport, passenger and freight operations.
- Students are aware of the methods of data collection in the field of transport. 
- Students know organizational and management techniques.
Ability:
- Students apply the principles and methods of calculation and modeling related to transport and transport processes.
- Students are capable of basic planning of the process of transport, passenger and freight system functions, the selection of technical elements and management of the system.
- Students are able to operate vehicles and mobile machines serving the process, operate control systems, and take economic considerations into account. 
- Students can manage workforce efficiently with resources.
Attitude:
- Students are open to the knowledge and acceptance of technical, technological development and innovation in the field of transport.
- Students strive  to solve their tasks and to make decisions about leadership by getting acquainted with the opinions of the guided staff.
- Students decide whether to take a complex approach or to make unexpected decisions, taking into account legislation and ethical standards.
Responsibility/Autonomy:
- Students cooperate responsibly with trained professionals in the field of business while performing their professional duties.
- Students are aware of the economic consequences of their work and decisions.
- Students direct and supervise the operation of the processes and vehicles according to the instructions of the head of the work.
 </t>
  </si>
  <si>
    <t>The subject, the distribution and the system of transport informatics. The concepts of information flow through the system, the means and methods of information management. Methodology of mapping information systems for transport systems. Basic information technology (computer networks, satellite communication systems, positioning systems, vehicle tracking systems). Model Equations. Internal structures of transport information systems. Information technology models for transport companies, related information and information links. Information technology for passenger transport. Travel preparation, travel and travel information systems. IT models of freight transport systems. The basic system of freight management and regulation. IT models required for network management of transport processes. Integrated IT systems. Corporate management and management IT systems. Methodological bases for developing traffic information systems. Presentation of realized IT systems and presentation of case studies. (Co-operative) Intelligent Transport Systems (ITS, C-ITS).</t>
  </si>
  <si>
    <t>Students are familiar with the general and specific mathematical, natural and social sciences, rules, contexts and procedures required for the technical field. They performe practical tasks, having good stamina and monotony tolerance.</t>
  </si>
  <si>
    <t>Course objectives: Students are acquainted by this subject with energy driving in vehicle technics and the mechanization areas based on the Physics, the Transport and the Mechanics subjects syllabuses. Course program: In vehicle technics utilized energy driving systems,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</si>
  <si>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comprehensively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backgrounds for solving problems.
c) attitude
− Students get to know, accept and authenticate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</si>
  <si>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student understands the vehicle structure principles that represent a vehicle type. Gaining experience in solving certain design and editing tasks. Course program: The operating principles and structural design of the gasoline injected Otto-engines. Controllers and chargers of modern gasoline engine. Operating principles and structural design of the exhaust gas recirculation systems. Control technology and mechanical structure of the fuel supply systems. Diesel engines with high pressure fuel supply systems. Common Rail system (operation and design). Power control systems of Diesel engines. The structural means and operating mechanisms of the exhaust gas discharge and treatment. Test methods of the engines for environmental qualification. Clutches, torque converter operating principles, structural design and coupling solutions. Structural constructions and variants of differential gears. Structural design of transfer cases final and side drives. Wheels and tires design, main dimensions and features.</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</si>
  <si>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problems by co-operation with colleagues.
- Students are open to the acceptance and application of technical and technological developments in this field.
d) autonomy
- Students share their experience with their colleagues, helping them develop themselves.
- Students follow the technical, technological and administrational changes related to vehicle diagnostics and repair.
</t>
  </si>
  <si>
    <t>Goal: The main aim of the course is that the mechanical engineering students with vehicle engineering specialization familiarize themselves with the vehicle service processes from registration and start-up to demounting and demolition. They especially know the new diagnostic possibilities, vehicle repairing technologies, new repair materials and part renewing possibilities. Course program: Basic service: proper cleaning technology, vehicle first registration process, new car start-up procedure. Causes of vehicle malfunctions: corrosion, fatigue, wear, inadequate lubrication and maintenance, real case studies. Vehicle diagnostic equipments and methodes: engine, powertrain, chassis, brake and on board diagnostics. Regulations for establishing new service stations, industrial management and labour management of service stations. Payback model calculations of different age vehicle operation. 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</si>
  <si>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know the most important theories and connections as well as the system of concepts they are based on. (Technology of service). 
- Students are familiar with the applied diagnostic procedures and repair technologies of the engineering field.
b) ability / competence
- Students are able to apply the key terminology, theories, and procedures of the particular technical field (service technology) during executing related tasks.
- Students are able to manage and monitor the vehicle maintenance and overhaul processes.
c) attitude
- Students strive to solve problems in cooperation with others.
- Students are open to the knowledge, acceptance of professional, technological development and innovation in the technical field.
d) autonomy
- Students follow the technical, technological and administrational changes related to vehicle diagnostics and repair.
</t>
  </si>
  <si>
    <t>Goal: The aim of the subject is to bring the students closer to the various practical problems and their specific solutions.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</si>
  <si>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subject area (vehicle repair).
b) ability / competence
- They use their knowledge to efficiently manage their resources in the workplace.
c) attitude
- Students share their experiences with their colleagues, thus, assisting their development.
d) autonomy
- Even in unexpected decision situations, students can make independent, professionally substantiated decisions.
</t>
  </si>
  <si>
    <t>Goal: The goal is the automation application in transport. Course program: Safety and strategy of automation in transport. Relationship between reliability and safety. Failure list and guarantee of safety.Real and virtual fail-safe systems. Fault-tolerant systems. Conditions and possibilities of electronic safety. Safety softwares.</t>
  </si>
  <si>
    <t xml:space="preserve">a) knowledge
- Students know the most important theories and connections as well as the system of concepts they are based on.
b) ability
- Students are able to apply the calculation, modelling principles and methods related to transport and delivery processes.
- Student are capable of basic planning of passenger and freight transport processes appropriate for the function of transport system.
- Students are able to detect errors in the transport and delivery process and to select remedial actions.
c) attitude
- Students monitor the transport-related legislative, technical, technological and administrative changes.
d) autonomy
- Students explore the shortcomings of the technologies used, the risks of the processes and initiate measures to reduce them.
</t>
  </si>
  <si>
    <t xml:space="preserve">Goal: The main aim of the course is that the mechanical engineering students familiarize themselves with the main issues of vehicle maintenance theories, fundamentals of diagnostics, lubrication technology, and component repair. Quick troubleshooting and solving of the operational problems. Students are able to design, manage, and use external services in the vehicle maintenance tasks of a company. Course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
</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</si>
  <si>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 Students are able to apply the key terminology, theories, and procedures of the particular technical field (vehicle maintenance and component overhaul) during executing related tasks.
- Students are able to manage and monitor the vehicle maintenance and overhaul processes.
c) attitude
- Studenta strive to solve problems in cooperation with others.
- Students are open to the knowledge, acceptance of professional, technological development and innovation in the technical field.
d) autonomy
- Students follow the technical, technological and administrational changes related to their professional field.
</t>
  </si>
  <si>
    <t>Goal: Application and demonstration of the engineering knowledge of the students in a complex essay, that has to be defended at the  closing exam. Course program: Goal, topic. Preparing the sketch. Collecting and study of references. Preparing measurements and evaluation.</t>
  </si>
  <si>
    <t xml:space="preserve">a) knowledge
- Students comprehensively understand the basic facts, directions and boundaries of the field of technical engineering.
- Students comprehensively understand the methods of acquiring knowledge and problem solving of the main theories of their field of expertise. 
- Students are fully acquainted with the methods of learning, acquiring knowledge, collecting data, the ethical limitations and problem-solving techniques of vehicle engineering.
- Students understand, characterize and model the structure and function of the structural units and components of the mechanical systems, the design and connection of the applied system elements.
- Students apply the principles and methods of computing, modeling, engineering, product and process engineering. 
b) ability
- Students are able to analyze the disciplines that constitute the knowledge system of the technical field, to formulate the relationships and to conduct an adequate evaluation activity.
- Students are able to apply the most important terminology, theories, and procedures of the technical field in the execution of related tasks. 
- Students are capable of identifying routine professional problems, formulating theoretical and practical background for solving problems. 
- Students are able to understand and use the specialized literature, computer technology and library resources of their field.
- Students apply the acquired IT skills to solve the problems of the profession.
- Students are able to control the technological manufacturing processes, with the elements of quality assurance and quality control.
- Students are able to diagnose vehicle failures, to select remedial actions, to solve repair problems.
c) attitude 
- Students know, accept technical, technological development and innovation in an open technical field.
- Students decide on taking full account of legislation and ethical norms in complex and unpredictable decision situations.
- Students strive to solve problems in cooperation with others.
- Students strive to keep their self-education in the field of vehicle engineering as consistent and professional as possible.
- Students are open to the use of IT tools, strive to familiarize with and apply software belonging to the engineering field, they know and handle at least one of these programs at skill level.
- With the help of their acquired technical knowledge, students strive to examine complex phenomena, and to explain its laws.
- Students comply with the relevant safety, health, environmental and quality assurance and control requirements.
d) autonomy
− In the case of unexpected decision-making situations, he is also individually think about the development of comprehensive, grounded professional issues and he elaborate them from known sources.
− The student cooperates with qualified specialists in other fields (primarily technical, economic and legal)
− He is responsible for and represents the value system of the profession of engineering, accepts professionally substantiated critical remarks.
− The student explores the shortcomings of the applied technologies, the risks of the processes and initiates the action to reduce them.
− He manages the work of its employees on the basis of its workplace guiding directive, supervises the operation of machinery and equipment.
</t>
  </si>
  <si>
    <t>Goal: Students become acquainted with the structural design of the undercarriage and braking structure used in vehicles, their operation as well as the subsystem and superstructure of various vehicle systems, and their structural design. Course program: Steering geometry of vehicles. Steering methods, design and operation of different steering mechanisms. Design of bumping damping and stabilizing structural elements. Brake systems, hydraulically and pneumatically actuated brakes, load controlled braking, Anti-lock Braking System (ABS), Anti-Slip Regulation (ASR), retarders. Structure and operation of utility vehicle chassis and superstructure. Knowledge of their basic operation and usage. Structural design of trailers and semi-tractors. Structure and components of car body. Process of car body planning.</t>
  </si>
  <si>
    <t xml:space="preserve">a) knowledge
- Students know the most important theories and connections as well as the system of concepts they are based on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share their experience with their colleagues, helping them to develop themselves.
- Students carry out practical activities, students feature sufficient resilience and monotony resistance.
d) autonomy
- Students explore the shortcomings of the technologies used, the risks of the processes and initiate measures to reduce them.
- Students take responsibility for their technical analyses, suggestions and the consequences of their decisions.
</t>
  </si>
  <si>
    <t>Goal: Application and demonstration of engineering knowledge in a complex essay, that has to be defended at the closing exam. Course program: Finalizing the process of reference literature. Performing measurements, evaluation, consequences. Typing the essay, correcting and printing out. Demonstration of the thesis.</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</si>
  <si>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</si>
  <si>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are acquainted with vehicle kinetics and dinamics in respect of the vehicle’s functional element’s operation. The students get acquainted with the vehicle dinamics, especially the travel dinamics’ significance by the planning of public road vehicle, by the forming of the structures, and the safety vehicle driving technical background. The main aim of the course is that the mechanical engineering students with vehicle engineering specialization familiarize themselves with the basic test procedures to use during vehicle development, and licensing. Course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</si>
  <si>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a) knowledge
− Students comprehensively understand the basic facts, directions and boundaries of the field of technical engineering.
− Students comprehensively understand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solving. 
c) attitude 
− Students get to know,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</si>
  <si>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 xml:space="preserve">a) knowledge- They are familiar with the operating principles and the structural units of vehicles and mobile machines.
 - They are familiar with the measurement methods used in vehicle technology, their tools, instruments and measuring devices.
 b) ability – They are able to interpret and characterize the structural units, elements, structure, operation of vehicles and mobile machines, the design and connection of the equipment used.
 - They are able to diagnose faults, to select remedial actions. 
c) attitude - They are open to know and accept and authentically transfer professional, technological development and innovation in the technical field.  - -They share their experience with their staff, helping them to improve.
d) autonomy and responsability - In the case of unexpected decision-making situations, they make independent, professionally sound decisions.
</t>
  </si>
  <si>
    <t>Goal: The aim of the subject is to bring the student closer to the various practical problems and their specific solutions. Experience (leadership) in the world of service operations. Course program: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units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</si>
  <si>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They comprehensively understand the basics, directions, and boundaries of their area (vehicle repair).
b) ability / competence
- Using their knowledge, they efficiently manage their resources at the workplace.
c) attitude
- Students share their experiences with their colleagues, thus, assisting their development.
d) autonomy
- Even in unexpected situations, students can make independent, professionally substantiated decisions.
- Students assess the work efficiency, effectiveness and safety of their subordinates.
</t>
  </si>
  <si>
    <t>Course objectives: The aim of this course is to give systematized knowledge to students about domestic and international forwarding. Course program: The formation, role and legal basis of transportation and forwarding. Special freight terms (ADR, RID, ADN, IMDG Codex, IATA/ICAO TI). ATP regulations, livestock transport, transport of plant material. Shipping of overweight and oversized goods, weekend traffic restriction. Customs procedure, customs administration. Transit Systems (TIR, EU). Fee principles. INCOTERMS 2010. The role of insurance in freight forwarding. Railway freight and forwarding. Road haulage and freight forwarding. River transport and freight forwarding. Sea shipping and forwarding. Air freight forwarding. Combined transport and forwarding.</t>
  </si>
  <si>
    <t xml:space="preserve">a) knowledge
Students are familiar with the transport, personal and freight transport processes and how they are managed.
Students are familiar with the basics of logistical areas, their boundaries and requirements that are organically linked to transport and transportation.
b) ability 
Students apply the calculation and modeling principles and methods connected to transporting processes. 
Students are capable of recognizing freight transport needs and determining connections.
Students are able to get acquainted with freight transport processes, management and control processes. 
By using their skills, they can efficiently manage their workforce resources. 
c) attitude
Students monitor the technical and technological changes related to transport.
d) autonomy and responsibility
While carrying out their professional duties, students responsibly cooperate with trained specialists from other (primarily economic and legal) fields.
</t>
  </si>
  <si>
    <t>Objective: The main aim of the course is that the transportation engineering students familiarize themselves with the continuous material handling systems and logistics planning for construction. Course program: Features of the transported materials. Connection parts between the goods and transporting equipments. Technical solutions, plant parameters, questions of handling and maintenance. Construction of the basic mechanical parts, sizing and selection considerations. Grouping of the continuous transporting machines and equipments (belt-, screw-, bucket-, chain-, pneumatic conveyors, and rollers, etc.). Constructions and practical features of the typical installations.</t>
  </si>
  <si>
    <t xml:space="preserve">a) knowledge
- Students know the basics boundaries and requirements of logistics, management, environmental protection, quality assurance, information technology, law, economics closely linked to logistics and transport sector.
- Students know the operating principles, structural features of suitable vehicles and machine systems used for implementation of passenger and freight transport processes.
b) ability
- Students are capable of basic planning of a passenger and freight transport process appropriate for the function of transport systems, selection of technical elements, and management of system operation.
- Students are capable of planning, organizing and conducting independent learning.
c) attitude
- Students monitor  the transport-related legislative, technical, technological and administrative changes.
- Students share their experiences with colleagues, thus, helping their development.
d) autonomy and responsibility
- In the course of carrying out their professional duties, students work responsibly with other well-trained professionals of other fields (primarily economics and law).
- Students explore  the shortcomings of the technologies used, the risks of the processes and initiate measures to reduce them.
</t>
  </si>
  <si>
    <t xml:space="preserve">
Goal: The main aim of the course is that the transportation engineering students become acquainted with packaging technology and special packer machines. In addition, the above-mentioned students will be familiar with the raw materials of consumer packaging. Course program: Connection between logistics and packaging. Basic knowledge of package, requirement of packaging technology. Features and types of packing materials. Constructions of unit-pack forming equipments. Detailed package process technics. Most important packing machines, package systems. Development of packing technology, technical and economical requirements. Packaging and environmental protection.
</t>
  </si>
  <si>
    <t xml:space="preserve">
a) knowledge
-They know the fundamental facts of the speciality of packaging technique, their directions and limits.
- They know the bases of information technology, quality assurance and related requirements connected with speciality of transport. 
b) ability, competence
- They are able to understand and use typical literature of the speciality of traffic, and its library sources.
- They are able to operate and maintain the process server machines, to take into account environmental, quality assurance criteria. 
c) attitude
-Students are open to the knowledge, acceptance, authentic mediation of professional, technological development and innovation in the field of transport.
-Students strive to solve their tasks and to make management decisions by getting acquainted with the opinions of co-workers, preferably in co-operation.
d) responsibility, autonomy
-In the course of carrying out their professional duties, students work responsibly with other well-trained professionals in other fields.
</t>
  </si>
  <si>
    <t>Goal: The aim of the subject is to bring the students closer to the various practical problems and their specific solutions.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</si>
  <si>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
a) knowledge
- Students comprehensively understand the basics, directions, and boundaries of their subject area (vehicle repair).
b) ability / competence
- Using their knowledge, they efficiently manage their resources in the workplace.
c) attitude
- Students share their experiences with their colleagues, thus, assisting their development.
d) autonomy
- Even in unexpected decision situations, student can make independent, professionally substantiated decision.
</t>
  </si>
  <si>
    <t>Goal: The aim of the course is to introduce the working principles and the structural design of the material handling, transport and loading machines used in the logistic systems, the presentation of the basic design principles. Course program: Characteristics of bulk materials. Methods of material handling with flow media, pneumatic, hydraulic transport principle, equipment, design of transport equipment. Grouping of intermittent material handling machines, main features. Cranes, grouping, structure, load carrying structures, stability. Grouping, Structure and Stability of Loaders. Forklifts, grouping, construction, components, steering, control, stability. Hand-held material handling tools. Logistic centers equipment, machines. Calculation of cycle times, definition of delivery performance. Determining the number of intermittent material handling machines.</t>
  </si>
  <si>
    <t xml:space="preserve">a) knowledge
- Students know the conceptual system related to their field of expertise, the most important relationships and theories.
- Students know The Material Handling Functions of Plant Production Technologies.
- Students are familiar with the operation of machines and equipment for carrying out of material handling tasks of production processes, all the basic criteria for the design and construction of production-efficient machine systems.
- Students know the work and fire safety and safety and environmental requirements of machinery used in material handling at user level. 
b) ability
- When performing their tasks, they are able to apply the most important theories, procedures and related technologies required for the technical management of the given field of application.
- They are capable of identifying routine professional problems and exploring, formulating the conceptual and practical background needed to solve them.
- They are able to understand and use relevant literature and other resources related to material handling machines. 
- They are capable of assembling, installing, operating, servicing of material handling machines and machine systems that enable the production process technologies to be realized. 
c) attitude 
- They are open to the knowledge, acceptance and authentication of professional, technological development and innovation in the material handling sector. 
- They strive to solve problems in cooperation with others.
- They provide practical endurance and monotony tolerance to perform practical activities.
d) autonomy and responsibility
- They disclose the shortcomings of the applied technologies, the risks of the processes and initiate measures to reduce them.
- They take responsibility for their technical analyzes, suggestions and the consequences of their decisions.
- They design and select the right material handling machines.
- They independently design and manage the technical reliability, environmental protection and servicing of the machines.
- In the course of carrying out their professional duties, students cooperate with qualified specialists of other fields.
</t>
  </si>
  <si>
    <t>Goal: Logistics management activities include optimization of logistics activities. The aim of the course is to provide basic knowledge about the planning of logistics processes. The objective is to achieve mathematical optimization models that can be used in transportation, material handling and stockpiling, as well as the management and logistics modules of integrated computerized enterprise management and information systems. Course program: Presentation of the practical applications of logistic models connected to the subject as well as software applications supporting applications. Classroom exercises closely follow the theoretical curriculum in which we aim to achieve the objectives of the subject by analyzing real, practical problems, mathematical modeling and analysis of results. Main topics: operating models, mass-service models, distribution, delivery, cruise and flight problem solving. Solution modeling and installation tasks. Solving queuing problems. Planning tasks. Comparative analysis of complex systems. Presentation of the use of computerized integrated corporate governance and information user software.</t>
  </si>
  <si>
    <t xml:space="preserve">a) knowledge
- Students know the basic boundaries and requirements of logistics, management, environmental protection, quality assurance, information technology, law, economics closely linked to logistic and transport sector.
- Students are familiar with computer communications, and the important application software of the field.
b) ability / competence 
- Students are able to apply the calculation, modelling principles and methods related to transport and delivery processes.
- Students are able to get acquainted with passenger and freight transport processes, process management, technical implementation, management and control of the transport. 
c) attitude
- Students are open to the knowledge, acceptance, authentic mediation of professional, technological development and innovation in the field of transport.
- Students strive to solve their tasks and to make management decisions by getting acquainted with the opinions of co-workers, preferably in co-operation.
d) responsibility / autonomy
- Students explore the shortcomings of the technologies used, the risks of the processes and initiate measures to reduce them.
- Students are aware of the legal, economic, safety, social, health and environmental consequences of their work and decisions.
</t>
  </si>
  <si>
    <t>Objective: The aim of the course is to familiarize students interested in logistics with the tools of solving problems arising from warehousing, storage and inventory processes, machine equipment, and the most commonly used warehouse types and their service system. Course program: Role, concept, grouping of storage. Warehousing facilities, installation aspects, transport vehicles and warehouse relations. Characteristics of piece goods, unit load training. Storage systems for mechanized warehouses, mechanization, commissioning. Formation, characterization and mechanization of high storehouses. Characteristics of bulk materials, containers design, machine equipment. Outdoor storage and machines. Related topics: warehouse management, inventory control, product identification, packaging technology.</t>
  </si>
  <si>
    <t>Goal: The aim of the subject is to bring the students closer to the various practical problems and their specific solutions. Experience (leadership) in the internal world of service operations. Course program: The performance of transportation engineering professional practice: Assembling and disassembling internal combustion engines and setting up assembly operations. Crankshaft, bearings, camshaft adjustment. Disassembling and assembly, work, and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repairs of chassis, superstructure, bodywork.</t>
  </si>
  <si>
    <t xml:space="preserve">a) knowledge
- Students know the conceptual system related to their field of expertise, the most important relationships and theories.
- Students know the structure, design, inventory of mechanical equipment, tools and the use of warehouses. 
- Students can apply the calculation and modeling principles and methods associated with warehousing technology. 
- Students know the work and fire safety, safety and environmental regulations related to warehousing technology at user level. 
b) ability
- Students are able to apply the most important terminology, theories, and procedures of warehousing in the implementation of related tasks.
- Students are capable of identifying routine professional problems and exploring, formulating the conceptual and practical background needed to solve them. 
- Creation of basic models of storage systems and processes.
c) attitude 
- Students are open to know and accept and credibly transfer professional, technological development and innovation in the warehousing industry.
- Students strive to solve problems in cooperation with others.
 - Students feature practical endurance and monotony tolerance to perform practical activities.
- Students are open to applying new, modern and innovative methods and methods of organic farming and health awareness.
d) autonomy and responsibility
- Students disclose the shortcomings of the applied technologies, the risks of the processes and initiate measures to reduce them. 
- Students take responsibility for their technical analyzes, suggestions made on the basis of them and the consequences of their decisions.
- In the course of carrying out their professional duties, students cooperate with qualified specialists of other fields.
</t>
  </si>
  <si>
    <t xml:space="preserve">
a) knowledge
- Students comprehensively understands the basics, directions, and limits of their field (vehicle repair).
b) ability / competence
- Students efficiently manage their resources at the workplace.
c) attitude
- Students share their experiences with their colleagues, thus, assisting their development.
d) autonomy
- Even in unexpected situations, students can make independent, professionally substantiated decision.
- Students assess the work efficiency, effectiveness and safety of their subordinates.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</si>
  <si>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</si>
  <si>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</si>
  <si>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BAI0066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</si>
  <si>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</si>
  <si>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</si>
  <si>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</si>
  <si>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BANCSIK ZS.-LAJOS S.-JUHÁSZ I. Ábrázoló geometria kezdőknek. Egyetemi jegyzet, Miskolc, 2004. ISBN: -_x000D_
BÁRSONY I.: Műszaki ábrázoló geometria. Szega Books Kft., Budapest. 2005. ISBN: 9638679284_x000D_
BATICZ L., KÓLYA D.: Műszaki ábrázolás. Műszaki Kiadó, Budapest, 2010. ISBN: 9789631619201_x000D_
OCSKÓ GY.: Műszaki ábrázolás. Műszaki Könyvkiadó, Budapest, 2011. ISBN: -_x000D_
http://www.nyf.hu/others/html/technika/muszaki_abrazolas_800.htm_x000D_
</t>
  </si>
  <si>
    <t>Objective: Introducing students to the basic concepts of technical measurement, the structure of materials used in engineering practice, their properties, material testing methods and the most important processes of heat treatment and other processes. Subject program: Metrological concepts, measuring instruments and measurement methods of technical measurement. Evaluation of measurement results. Measuring device handling and maintenance. Concept of substance, grouping of substances. Interior design of metallic materials, crystal lattice interpretation and allotropic transformations. The crystallization of metals and their alloys, the interpretation and handling of state charts. Status chart of iron-carbon alloys. Equilibrium crystallization of ferrous alloys. The crystallization of alloys, the most important alloying elements and their effect on the basic metal properties. Manufacture of metals and their alloys (iron alloys, copper alloys, aluminium alloys and other metals). Rapid prototyping. Material testing of metallic materials: mechanical tests, chemical tests, metallic tests, technological tests, non-destructive testing. Heat treatment of alloys: heat treatment of steels, heat treatment of cast iron, heat treatment of copper alloys, heat treatment of aluminium alloys. Choice of commercially available alloys and their use. Composites. Ceramics. Main features of fuels and lubricants. Practical examples related to the material of the semester: Heat treatment with welding and other technologies. Material selecting. Inspection and testing of materials and products.</t>
  </si>
  <si>
    <t xml:space="preserve">a) knowledge
- Students know the most important theories and connections as well as the system of concepts they are based on. 
- Student comprehensively understands the basic facts, directions and boundaries of the subject matter of the technical field (material knowledge and manufacturing technology).
b) abilities
- Students are able to identify routine professional problems and detect and define the theoretical and practical background needed for solving them as well as solve problems (by applying standard procedures in practice).
- Students are capable of planning, organizing and conducting independent learning.
c) attitudes
- Students share their experiences with their colleagues, thus, assisting their development.
- Students strive to solve problems in cooperation with others.
d) autonomy:
- Students follow the technical, technological and administrational changes related to aviation.
- Disclose the shortcomings of the applied technologies, the risks of the processes and initiate measures to reduce them.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</si>
  <si>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</si>
  <si>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</si>
  <si>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</si>
  <si>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</si>
  <si>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</si>
  <si>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</si>
  <si>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</si>
  <si>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</si>
  <si>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</si>
  <si>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Mérnöki fizika </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</si>
  <si>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</si>
  <si>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</si>
  <si>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</si>
  <si>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</si>
  <si>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</si>
  <si>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</si>
  <si>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</si>
  <si>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OCSKÓ GY.: Gépjárműtechnikai szakrajz. Maróti Könyvkereskedés és Könyvkiadó, Budapest, 2006. ISBN: 9789639005747_x000D_
OCSKÓ GY.: Műszaki ábrázolás. Műszaki Könyvkiadó, Budapest, 2011. ISBN: -_x000D_
ZSÁRY Á.: Gépelemek I. Nemzedékek Tudása Tankönyvkiadó, Budapest, 2003. ISBN: 9631945855_x000D_
ZSÁRY Á.: Gépelemek II. Nemzedékek Tudása Tankönyvkiadó, Budapest, 2008. ISBN: 9789631911664_x000D_
http://www.nyf.hu/others/html/technika/muszaki_abrazolas_800.htm_x000D_
</t>
  </si>
  <si>
    <t xml:space="preserve">1.	DUDÁS I.: Gépgyártás-technológia I. A gépgyártás-technológia alapjai. Műszaki Könyvkiadó, Budapest, 2011. ISBN: 978631640304 
2.	GÁTI J. (szerk.): Hegesztési zsebkönyv. Cokom Mérnökiroda Kft., Miskolc, 2013. ISBN: 9789630482875
3.	SÁRVÁRI J. (szerk.): Képlékeny hidegalakítás. Nemzeti Tankönyvkiadó, Budapest, 2008. ISBN:-
4.	SZUNYOGH L. (szerk.): Hegesztés és rokon technológiák. Gépipari Tudományos Egyesület, Budapest, 2007. 895 p. ISBN: 9789634209102
5.	TISZA M. (szerk.): Mechanikai technológiák. Miskolci Egyetemi Kiadó, Miskolc, 2010. ISBN: 9636615713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</si>
  <si>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</si>
  <si>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</si>
  <si>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Science of Mechanics</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</si>
  <si>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</si>
  <si>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</si>
  <si>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</si>
  <si>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</si>
  <si>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</si>
  <si>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</si>
  <si>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</si>
  <si>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</si>
  <si>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</si>
  <si>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</si>
  <si>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</si>
  <si>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</si>
  <si>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</si>
  <si>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</si>
  <si>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</si>
  <si>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</si>
  <si>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</si>
  <si>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</si>
  <si>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</si>
  <si>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</si>
  <si>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</si>
  <si>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</si>
  <si>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</si>
  <si>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</si>
  <si>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</si>
  <si>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</si>
  <si>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</si>
  <si>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Célkitűzés: (A tantárgy elsajátításának célja:)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A mesterséges hűtés alapjai. Hűtőgépek csoportosítása. Gáznemű hűtőközeggel működő kompresszoros hűtőgépek. Gőznemű hűtőközeggel működő kompresszoros hűtőgépek. Hőcserélők osztályozása. A hőcserélők termikus számításának alapjai. Bošnjaković-féle Φ tényezős méretezés.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
</t>
  </si>
  <si>
    <t xml:space="preserve">Goal: (The purpose of mastering the subject)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basics of artificial cooling. Grouping of refrigerators. Compressor refrigerators with gaseous refrigerant. Steam cooler compressor refrigerators. Classification of heat exchangers. The basics of thermal calculation of heat exchangers. Bošnjaković's Φ factor scaling. Climate systems for vehicles. The purpose of air conditioning is wet air characteristics. Factors affecting human well-being, a state of well-being. Heat and moisture load. Determine the state and quantity of ventilation air. Processes to be implemented in air conditioning. Road and rail vehicles and air-conditioning systems for ships and aircraft.
</t>
  </si>
  <si>
    <t xml:space="preserve">Tudása: 	Ismeri a szakterületéhez kötődő fogalomrendszert, a legfontosabb összefüggéseket és elméleteket. 	Átfogóan ismeri az alkalmazott munka- és erőgépek, gépészeti berendezések, eszközök működési elveit, szerkezeti egységeit. 	Átfogóan ismeri a műszaki szakterület tárgykörének alapvető tényeit, irányait és határait. 	Értelmezni, jellemezni és modellezni tudja a gépészeti rendszerek szerkezeti egységeinek, elemeinek felépítését, működését, az alkalmazott rendszerelemek kialakítását és a kapcsolatát.
Képességei: 	Képes az adott műszaki szakterület (gépjárműmotorok) legfontosabb terminológiáit, elméleteit, eljárásrendjét alkalmazni az azokkal összefüggő feladatok végrehajtásakor. 	Képes önálló tanulás megtervezésére, megszervezésére és végzésére. 	Képes megérteni és használnia szakterületének jellemző szakirodalmát, számítástechnikai, könyvtári forrásait.
Attitüdje: 	Törekszik arra, hogy a problémákat lehetőleg másokkal együttműködésben oldja meg. 	Törekszik arra, hogy önképzése a gépészmérnöki szakterületen folyamatos és szakmai céljaival megegyező legyen.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</si>
  <si>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conceptual system, the most important relationships and theories related to their field of expertise. They comprehensively understand the operating principles and the structural units of the applied work and power machines, mechanical equipment and devices.  They comprehensively understand the basic facts, directions and boundaries of the field of technical engineering. They interpret, characterize and model the structure, function of the structural units and components of the mechanical systems, the design of the applied system elements and their relationship.
Ability:  They are able to apply the most important terminology, theories, and procedures of the technical field (automotive) in the implementation of related tasks. They are capable of planning, organizing and conducting independent learning.  They are able to understand and use specialized literature, computer science and library resources of their field.
Attitude:  Students strive  to solve problems in cooperation with others. They feature endurance and monotony tolerance to carry out practical activities. Students strive for self-education in the field of mechanical engineering as consistently and professionally as possible.
Autonomy:  Students explore the shortcomings of the applied technologies, the risks of the processes and initiate measures to reduce them. Students are responsible for their technical analyses, suggestions and the consequences of their decisions.
</t>
  </si>
  <si>
    <t>requirement(s) for admission to examination: three in-class tests, two a home assignment, five yearly survey min. 50% performance. Colloquium ticket for mid-term performance + based on test performance, According to TVSZ</t>
  </si>
  <si>
    <t xml:space="preserve">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
	GAUSZ T. – HARGITAI L. CS. – SIMONGÁTI Gy.: Járművek hő- és áramlástechnikai berendezései II. Typotex, 2012. ISBN 978-963-279-639-0 (http://www.tankonyvtar.hu/hu/tartalom/tamop412A/0018_Jarmuvek_ho-_es_aramlastechnikai_berendezesei_2/adatok.html)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</si>
  <si>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</si>
  <si>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</si>
  <si>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</si>
  <si>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</si>
  <si>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</si>
  <si>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</si>
  <si>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</si>
  <si>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Géptan </t>
  </si>
  <si>
    <t xml:space="preserve">Műszaki informatika </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</si>
  <si>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</si>
  <si>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</si>
  <si>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</si>
  <si>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</si>
  <si>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</si>
  <si>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Közgazdaságtan
</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</si>
  <si>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</si>
  <si>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</si>
  <si>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</si>
  <si>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</si>
  <si>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</si>
  <si>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r>
      <rPr>
        <sz val="9"/>
        <rFont val="Arial"/>
        <family val="2"/>
        <charset val="238"/>
      </rPr>
      <t>BAI0148</t>
    </r>
    <r>
      <rPr>
        <strike/>
        <sz val="9"/>
        <rFont val="Arial"/>
        <family val="2"/>
        <charset val="238"/>
      </rPr>
      <t xml:space="preserve">
</t>
    </r>
  </si>
  <si>
    <t>Gazdálkodási ismeretek</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</si>
  <si>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</si>
  <si>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</si>
  <si>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</si>
  <si>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</si>
  <si>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</si>
  <si>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</si>
  <si>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</si>
  <si>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Közlekedési tevékenység szervezése és elemzése</t>
  </si>
  <si>
    <t>BAI0150</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</si>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</sst>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theme="8"/>
      <name val="Calibri"/>
      <family val="2"/>
      <charset val="238"/>
      <scheme val="minor"/>
    </font>
    <font>
      <b/>
      <sz val="16"/>
      <name val="Arial"/>
      <family val="2"/>
      <charset val="238"/>
    </font>
    <font>
      <sz val="11"/>
      <name val="Garamond"/>
      <family val="1"/>
      <charset val="238"/>
    </font>
    <font>
      <sz val="11"/>
      <name val="Calibri"/>
      <family val="2"/>
      <charset val="238"/>
      <scheme val="minor"/>
    </font>
    <font>
      <b/>
      <sz val="11"/>
      <color theme="0"/>
      <name val="Arial"/>
      <family val="2"/>
      <charset val="238"/>
    </font>
    <font>
      <b/>
      <sz val="14"/>
      <color theme="0"/>
      <name val="Calibri"/>
      <family val="2"/>
      <charset val="238"/>
      <scheme val="minor"/>
    </font>
    <font>
      <sz val="9"/>
      <name val="Arial"/>
      <family val="2"/>
      <charset val="238"/>
    </font>
    <font>
      <strike/>
      <sz val="9"/>
      <name val="Arial"/>
      <family val="2"/>
      <charset val="238"/>
    </font>
    <font>
      <sz val="9"/>
      <color theme="1"/>
      <name val="Arial"/>
      <family val="2"/>
      <charset val="238"/>
    </font>
    <font>
      <b/>
      <sz val="9"/>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0" fillId="0" borderId="0" xfId="0" applyAlignment="1">
      <alignment vertical="center" wrapText="1"/>
    </xf>
    <xf numFmtId="0" fontId="3" fillId="0" borderId="0" xfId="0" applyFont="1" applyAlignment="1">
      <alignment vertical="center" wrapText="1"/>
    </xf>
    <xf numFmtId="0" fontId="1" fillId="0" borderId="0" xfId="0" applyFont="1"/>
    <xf numFmtId="0" fontId="4" fillId="0" borderId="0" xfId="0" applyFont="1"/>
    <xf numFmtId="0" fontId="1"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5" fillId="0" borderId="0" xfId="0" applyFont="1"/>
    <xf numFmtId="0" fontId="4" fillId="0" borderId="2" xfId="0" applyFont="1" applyBorder="1" applyAlignment="1">
      <alignment horizontal="left" vertical="center"/>
    </xf>
    <xf numFmtId="0" fontId="7" fillId="3" borderId="2" xfId="0" applyFont="1" applyFill="1" applyBorder="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6" fillId="0" borderId="2" xfId="0" applyFont="1" applyBorder="1" applyAlignment="1">
      <alignment horizontal="left" vertical="top"/>
    </xf>
    <xf numFmtId="0" fontId="1" fillId="0" borderId="0" xfId="0" applyFont="1" applyBorder="1" applyAlignment="1">
      <alignment horizontal="left" vertical="top" wrapText="1"/>
    </xf>
    <xf numFmtId="0" fontId="0" fillId="0" borderId="0" xfId="0" applyFont="1" applyAlignment="1">
      <alignment vertical="center" wrapText="1"/>
    </xf>
    <xf numFmtId="0" fontId="10"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9"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vertical="top" wrapText="1"/>
    </xf>
    <xf numFmtId="0" fontId="12" fillId="0" borderId="0" xfId="0" applyFont="1" applyAlignment="1">
      <alignment vertical="center" wrapText="1"/>
    </xf>
    <xf numFmtId="0" fontId="12" fillId="0" borderId="0" xfId="0" applyFont="1" applyAlignment="1">
      <alignment horizontal="left" vertical="top" wrapText="1"/>
    </xf>
    <xf numFmtId="0" fontId="1" fillId="0" borderId="2" xfId="0" applyFont="1" applyBorder="1" applyAlignment="1">
      <alignment horizontal="left" vertical="top" wrapText="1"/>
    </xf>
    <xf numFmtId="0" fontId="10" fillId="0" borderId="2" xfId="0" applyFont="1" applyBorder="1" applyAlignment="1">
      <alignment horizontal="center" vertic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0" fillId="0" borderId="2"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0" borderId="0" xfId="0" applyFont="1" applyAlignment="1">
      <alignment vertical="center" wrapText="1"/>
    </xf>
    <xf numFmtId="0" fontId="15" fillId="0" borderId="2"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6" fillId="4" borderId="2" xfId="0" applyFont="1" applyFill="1" applyBorder="1" applyAlignment="1">
      <alignment horizontal="left" vertical="top" wrapText="1"/>
    </xf>
    <xf numFmtId="0" fontId="15" fillId="4" borderId="2" xfId="0" applyFont="1" applyFill="1" applyBorder="1" applyAlignment="1">
      <alignment horizontal="left" vertical="top" wrapText="1"/>
    </xf>
    <xf numFmtId="1" fontId="15" fillId="0" borderId="2" xfId="0" applyNumberFormat="1" applyFont="1" applyFill="1" applyBorder="1" applyAlignment="1">
      <alignment horizontal="left" vertical="top" wrapText="1"/>
    </xf>
    <xf numFmtId="0" fontId="17" fillId="0" borderId="2" xfId="0" applyFont="1" applyBorder="1" applyAlignment="1">
      <alignment horizontal="left" vertical="top" wrapText="1"/>
    </xf>
    <xf numFmtId="0" fontId="17" fillId="3" borderId="2" xfId="0" applyFont="1" applyFill="1" applyBorder="1" applyAlignment="1">
      <alignment horizontal="left" vertical="top" wrapText="1"/>
    </xf>
    <xf numFmtId="0" fontId="15" fillId="0" borderId="2" xfId="0" applyFont="1" applyBorder="1" applyAlignment="1">
      <alignment vertical="top" wrapText="1"/>
    </xf>
    <xf numFmtId="0" fontId="15" fillId="3" borderId="0" xfId="0" applyFont="1" applyFill="1" applyAlignment="1">
      <alignment horizontal="left" vertical="top" wrapText="1"/>
    </xf>
    <xf numFmtId="0" fontId="15" fillId="0" borderId="2" xfId="0" applyFont="1" applyBorder="1" applyAlignment="1">
      <alignment horizontal="left" vertical="top"/>
    </xf>
    <xf numFmtId="0" fontId="15" fillId="0" borderId="2" xfId="0" applyFont="1" applyFill="1" applyBorder="1" applyAlignment="1">
      <alignment horizontal="left" vertical="top"/>
    </xf>
    <xf numFmtId="0" fontId="15" fillId="0" borderId="0" xfId="0" applyFont="1" applyAlignment="1">
      <alignment horizontal="left" vertical="top" wrapText="1"/>
    </xf>
    <xf numFmtId="0" fontId="15" fillId="3" borderId="4" xfId="0" applyFont="1" applyFill="1" applyBorder="1" applyAlignment="1">
      <alignment horizontal="left" vertical="top"/>
    </xf>
    <xf numFmtId="0" fontId="15" fillId="3" borderId="2" xfId="0" applyFont="1" applyFill="1" applyBorder="1" applyAlignment="1">
      <alignment horizontal="left" vertical="top"/>
    </xf>
    <xf numFmtId="0" fontId="15" fillId="3" borderId="7" xfId="0" applyFont="1" applyFill="1" applyBorder="1" applyAlignment="1">
      <alignment horizontal="left" vertical="top" wrapText="1"/>
    </xf>
    <xf numFmtId="0" fontId="15" fillId="0" borderId="7" xfId="0" applyFont="1" applyBorder="1" applyAlignment="1">
      <alignment horizontal="left" vertical="top" wrapText="1"/>
    </xf>
    <xf numFmtId="0" fontId="15" fillId="0" borderId="2" xfId="0" applyFont="1" applyFill="1" applyBorder="1" applyAlignment="1">
      <alignment vertical="top"/>
    </xf>
    <xf numFmtId="0" fontId="15" fillId="3" borderId="2" xfId="0" applyFont="1" applyFill="1" applyBorder="1" applyAlignment="1">
      <alignment vertical="top" wrapText="1"/>
    </xf>
    <xf numFmtId="0" fontId="15" fillId="0" borderId="2" xfId="0" applyFont="1" applyFill="1" applyBorder="1" applyAlignment="1">
      <alignment vertical="top" wrapText="1"/>
    </xf>
    <xf numFmtId="0" fontId="15" fillId="0" borderId="2" xfId="0" applyFont="1" applyFill="1" applyBorder="1" applyAlignment="1">
      <alignment horizontal="center" vertical="top" wrapText="1"/>
    </xf>
    <xf numFmtId="0" fontId="17" fillId="0" borderId="2" xfId="0" applyFont="1" applyFill="1" applyBorder="1" applyAlignment="1">
      <alignment horizontal="left" vertical="top" wrapText="1"/>
    </xf>
    <xf numFmtId="0" fontId="18" fillId="0" borderId="6" xfId="0" applyFont="1" applyBorder="1" applyAlignment="1">
      <alignment horizontal="left" vertical="top" wrapText="1"/>
    </xf>
    <xf numFmtId="0" fontId="15" fillId="0" borderId="0" xfId="0" applyFont="1" applyAlignment="1">
      <alignment vertical="top" wrapText="1"/>
    </xf>
    <xf numFmtId="0" fontId="18" fillId="0" borderId="0" xfId="0" applyFont="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kkredit&#225;ci&#243;%202017\Tam&#225;s%20lektor&#225;lta\REPULOGEPVEZETO_tantargyleirasok_2017_07_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x14ac:dyDescent="0.25">
      <c r="A1" s="10" t="s">
        <v>0</v>
      </c>
    </row>
    <row r="2" spans="1:5" x14ac:dyDescent="0.2">
      <c r="B2" s="4" t="s">
        <v>1</v>
      </c>
    </row>
    <row r="3" spans="1:5" x14ac:dyDescent="0.2">
      <c r="B3" s="4" t="s">
        <v>2</v>
      </c>
    </row>
    <row r="6" spans="1:5" ht="32.25" customHeight="1" x14ac:dyDescent="0.2">
      <c r="A6" s="7" t="s">
        <v>3</v>
      </c>
      <c r="B6" s="35" t="s">
        <v>4</v>
      </c>
      <c r="C6" s="35"/>
      <c r="D6" s="35"/>
      <c r="E6" s="35"/>
    </row>
    <row r="7" spans="1:5" ht="30" x14ac:dyDescent="0.2">
      <c r="A7" s="6" t="s">
        <v>5</v>
      </c>
      <c r="B7" s="35" t="s">
        <v>6</v>
      </c>
      <c r="C7" s="35"/>
      <c r="D7" s="35"/>
      <c r="E7" s="35"/>
    </row>
    <row r="8" spans="1:5" ht="15" x14ac:dyDescent="0.2">
      <c r="A8" s="6"/>
      <c r="B8" s="7" t="s">
        <v>7</v>
      </c>
      <c r="C8" s="12" t="s">
        <v>8</v>
      </c>
      <c r="D8" s="21"/>
      <c r="E8" s="21"/>
    </row>
    <row r="9" spans="1:5" x14ac:dyDescent="0.2">
      <c r="B9" s="8" t="s">
        <v>9</v>
      </c>
      <c r="C9" s="13" t="s">
        <v>10</v>
      </c>
      <c r="D9" s="9"/>
      <c r="E9" s="9"/>
    </row>
    <row r="10" spans="1:5" x14ac:dyDescent="0.2">
      <c r="A10" s="5"/>
      <c r="B10" s="5" t="s">
        <v>11</v>
      </c>
      <c r="C10" s="13" t="s">
        <v>12</v>
      </c>
      <c r="D10" s="9"/>
      <c r="E10" s="9"/>
    </row>
    <row r="11" spans="1:5" x14ac:dyDescent="0.2">
      <c r="A11" s="5"/>
      <c r="B11" s="5" t="s">
        <v>13</v>
      </c>
      <c r="C11" s="13" t="s">
        <v>14</v>
      </c>
      <c r="D11" s="9"/>
      <c r="E11" s="9"/>
    </row>
    <row r="12" spans="1:5" x14ac:dyDescent="0.2">
      <c r="A12" s="5"/>
      <c r="B12" s="5" t="s">
        <v>15</v>
      </c>
      <c r="C12" s="13" t="s">
        <v>16</v>
      </c>
      <c r="D12" s="9"/>
      <c r="E12" s="9"/>
    </row>
    <row r="13" spans="1:5" ht="42.75" x14ac:dyDescent="0.2">
      <c r="A13" s="19" t="s">
        <v>17</v>
      </c>
      <c r="B13" s="5" t="s">
        <v>18</v>
      </c>
      <c r="C13" s="6" t="s">
        <v>19</v>
      </c>
      <c r="D13" s="33" t="s">
        <v>20</v>
      </c>
      <c r="E13" s="11" t="s">
        <v>21</v>
      </c>
    </row>
    <row r="14" spans="1:5" ht="28.5" x14ac:dyDescent="0.2">
      <c r="A14" s="5"/>
      <c r="B14" s="33" t="s">
        <v>22</v>
      </c>
      <c r="C14" s="36" t="s">
        <v>23</v>
      </c>
      <c r="D14" s="37"/>
      <c r="E14" s="11" t="s">
        <v>21</v>
      </c>
    </row>
    <row r="15" spans="1:5" x14ac:dyDescent="0.2">
      <c r="A15" s="5"/>
      <c r="B15" s="5" t="s">
        <v>24</v>
      </c>
      <c r="C15" s="20" t="s">
        <v>25</v>
      </c>
      <c r="D15" s="18"/>
      <c r="E15" s="11" t="s">
        <v>21</v>
      </c>
    </row>
    <row r="16" spans="1:5" ht="42.75" x14ac:dyDescent="0.2">
      <c r="A16" s="14" t="s">
        <v>26</v>
      </c>
      <c r="B16" s="15" t="s">
        <v>10</v>
      </c>
      <c r="C16" s="14" t="s">
        <v>27</v>
      </c>
      <c r="D16" s="16" t="s">
        <v>28</v>
      </c>
      <c r="E16" s="11" t="s">
        <v>21</v>
      </c>
    </row>
    <row r="17" spans="1:5" ht="28.5" x14ac:dyDescent="0.2">
      <c r="A17" s="15"/>
      <c r="B17" s="16" t="s">
        <v>29</v>
      </c>
      <c r="C17" s="38" t="s">
        <v>30</v>
      </c>
      <c r="D17" s="39"/>
      <c r="E17" s="11" t="s">
        <v>21</v>
      </c>
    </row>
    <row r="18" spans="1:5" x14ac:dyDescent="0.2">
      <c r="A18" s="15"/>
      <c r="B18" s="15" t="s">
        <v>16</v>
      </c>
      <c r="C18" s="15" t="s">
        <v>31</v>
      </c>
      <c r="D18" s="17"/>
      <c r="E18" s="1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tabSelected="1" topLeftCell="A25" zoomScale="85" zoomScaleNormal="85" zoomScaleSheetLayoutView="40" zoomScalePageLayoutView="40" workbookViewId="0">
      <selection activeCell="A51" sqref="A51:XFD51"/>
    </sheetView>
  </sheetViews>
  <sheetFormatPr defaultColWidth="0" defaultRowHeight="33.75" customHeight="1" zeroHeight="1" x14ac:dyDescent="0.25"/>
  <cols>
    <col min="1" max="1" width="14.5703125" style="25" customWidth="1"/>
    <col min="2" max="2" width="28.28515625" style="24" customWidth="1"/>
    <col min="3" max="3" width="36.28515625" style="24" customWidth="1"/>
    <col min="4" max="4" width="41.28515625" style="25" customWidth="1"/>
    <col min="5" max="5" width="43.7109375" style="25" customWidth="1"/>
    <col min="6" max="6" width="42" style="25" customWidth="1"/>
    <col min="7" max="7" width="42.42578125" style="25" customWidth="1"/>
    <col min="8" max="8" width="19.42578125" style="25" customWidth="1"/>
    <col min="9" max="9" width="20.5703125" style="25" customWidth="1"/>
    <col min="10" max="10" width="26.28515625" style="25" customWidth="1"/>
    <col min="11" max="11" width="28.140625" style="25" customWidth="1"/>
    <col min="12" max="12" width="43.140625" style="25" customWidth="1"/>
    <col min="13" max="16384" width="32.7109375" style="1" hidden="1"/>
  </cols>
  <sheetData>
    <row r="1" spans="1:12" ht="33.75" customHeight="1" x14ac:dyDescent="0.25">
      <c r="A1" s="23" t="s">
        <v>32</v>
      </c>
    </row>
    <row r="2" spans="1:12" s="2" customFormat="1" ht="23.25" customHeight="1" x14ac:dyDescent="0.25">
      <c r="A2" s="34">
        <v>1</v>
      </c>
      <c r="B2" s="40">
        <v>2</v>
      </c>
      <c r="C2" s="40"/>
      <c r="D2" s="40">
        <v>3</v>
      </c>
      <c r="E2" s="40"/>
      <c r="F2" s="40">
        <v>4</v>
      </c>
      <c r="G2" s="40"/>
      <c r="H2" s="40">
        <v>5</v>
      </c>
      <c r="I2" s="40"/>
      <c r="J2" s="40">
        <v>6</v>
      </c>
      <c r="K2" s="40"/>
      <c r="L2" s="34">
        <v>7</v>
      </c>
    </row>
    <row r="3" spans="1:12" s="43" customFormat="1" ht="30.75" customHeight="1" x14ac:dyDescent="0.25">
      <c r="A3" s="41" t="s">
        <v>33</v>
      </c>
      <c r="B3" s="42" t="s">
        <v>34</v>
      </c>
      <c r="C3" s="42" t="s">
        <v>35</v>
      </c>
      <c r="D3" s="42" t="s">
        <v>36</v>
      </c>
      <c r="E3" s="42" t="s">
        <v>37</v>
      </c>
      <c r="F3" s="41" t="s">
        <v>38</v>
      </c>
      <c r="G3" s="41" t="s">
        <v>39</v>
      </c>
      <c r="H3" s="41" t="s">
        <v>40</v>
      </c>
      <c r="I3" s="41" t="s">
        <v>41</v>
      </c>
      <c r="J3" s="41" t="s">
        <v>42</v>
      </c>
      <c r="K3" s="41" t="s">
        <v>43</v>
      </c>
      <c r="L3" s="41" t="s">
        <v>44</v>
      </c>
    </row>
    <row r="4" spans="1:12" s="28" customFormat="1" ht="204" x14ac:dyDescent="0.25">
      <c r="A4" s="49" t="s">
        <v>45</v>
      </c>
      <c r="B4" s="44" t="s">
        <v>46</v>
      </c>
      <c r="C4" s="45" t="s">
        <v>47</v>
      </c>
      <c r="D4" s="50" t="s">
        <v>48</v>
      </c>
      <c r="E4" s="51" t="s">
        <v>49</v>
      </c>
      <c r="F4" s="50" t="s">
        <v>50</v>
      </c>
      <c r="G4" s="51" t="s">
        <v>51</v>
      </c>
      <c r="H4" s="44" t="s">
        <v>9</v>
      </c>
      <c r="I4" s="45" t="s">
        <v>10</v>
      </c>
      <c r="J4" s="46" t="s">
        <v>52</v>
      </c>
      <c r="K4" s="45" t="s">
        <v>53</v>
      </c>
      <c r="L4" s="46" t="s">
        <v>54</v>
      </c>
    </row>
    <row r="5" spans="1:12" s="28" customFormat="1" ht="409.5" x14ac:dyDescent="0.25">
      <c r="A5" s="44" t="s">
        <v>55</v>
      </c>
      <c r="B5" s="44" t="s">
        <v>56</v>
      </c>
      <c r="C5" s="45" t="s">
        <v>57</v>
      </c>
      <c r="D5" s="46" t="s">
        <v>609</v>
      </c>
      <c r="E5" s="45" t="s">
        <v>514</v>
      </c>
      <c r="F5" s="46" t="s">
        <v>610</v>
      </c>
      <c r="G5" s="45" t="s">
        <v>515</v>
      </c>
      <c r="H5" s="44" t="s">
        <v>9</v>
      </c>
      <c r="I5" s="45" t="str">
        <f>IF(ISBLANK(H5),"",VLOOKUP(H5,[1]Útmutató!$B$9:$C$12,2,FALSE))</f>
        <v>examination</v>
      </c>
      <c r="J5" s="52" t="s">
        <v>314</v>
      </c>
      <c r="K5" s="53" t="s">
        <v>60</v>
      </c>
      <c r="L5" s="46" t="s">
        <v>61</v>
      </c>
    </row>
    <row r="6" spans="1:12" s="28" customFormat="1" ht="409.5" x14ac:dyDescent="0.25">
      <c r="A6" s="44" t="s">
        <v>516</v>
      </c>
      <c r="B6" s="44" t="s">
        <v>62</v>
      </c>
      <c r="C6" s="45" t="s">
        <v>63</v>
      </c>
      <c r="D6" s="46" t="s">
        <v>64</v>
      </c>
      <c r="E6" s="45" t="s">
        <v>517</v>
      </c>
      <c r="F6" s="46" t="s">
        <v>518</v>
      </c>
      <c r="G6" s="45" t="s">
        <v>519</v>
      </c>
      <c r="H6" s="44" t="s">
        <v>9</v>
      </c>
      <c r="I6" s="45" t="str">
        <f>IF(ISBLANK(H6),"",VLOOKUP(H6,[1]Útmutató!$B$9:$C$12,2,FALSE))</f>
        <v>examination</v>
      </c>
      <c r="J6" s="46" t="s">
        <v>65</v>
      </c>
      <c r="K6" s="45" t="s">
        <v>66</v>
      </c>
      <c r="L6" s="46" t="s">
        <v>520</v>
      </c>
    </row>
    <row r="7" spans="1:12" s="28" customFormat="1" ht="409.5" x14ac:dyDescent="0.25">
      <c r="A7" s="49" t="s">
        <v>67</v>
      </c>
      <c r="B7" s="44" t="s">
        <v>68</v>
      </c>
      <c r="C7" s="45" t="s">
        <v>69</v>
      </c>
      <c r="D7" s="46" t="s">
        <v>70</v>
      </c>
      <c r="E7" s="45" t="s">
        <v>521</v>
      </c>
      <c r="F7" s="46" t="s">
        <v>71</v>
      </c>
      <c r="G7" s="45" t="s">
        <v>522</v>
      </c>
      <c r="H7" s="44" t="s">
        <v>11</v>
      </c>
      <c r="I7" s="45" t="str">
        <f>IF(ISBLANK(H7),"",VLOOKUP(H7,[2]Útmutató!$B$9:$C$12,2,FALSE))</f>
        <v>term grade</v>
      </c>
      <c r="J7" s="46" t="s">
        <v>73</v>
      </c>
      <c r="K7" s="45" t="s">
        <v>74</v>
      </c>
      <c r="L7" s="46" t="s">
        <v>75</v>
      </c>
    </row>
    <row r="8" spans="1:12" s="28" customFormat="1" ht="372" x14ac:dyDescent="0.25">
      <c r="A8" s="44" t="s">
        <v>76</v>
      </c>
      <c r="B8" s="44" t="s">
        <v>77</v>
      </c>
      <c r="C8" s="45" t="s">
        <v>78</v>
      </c>
      <c r="D8" s="46" t="s">
        <v>79</v>
      </c>
      <c r="E8" s="45" t="s">
        <v>523</v>
      </c>
      <c r="F8" s="46" t="s">
        <v>80</v>
      </c>
      <c r="G8" s="45" t="s">
        <v>524</v>
      </c>
      <c r="H8" s="44" t="s">
        <v>81</v>
      </c>
      <c r="I8" s="45" t="s">
        <v>12</v>
      </c>
      <c r="J8" s="46" t="s">
        <v>82</v>
      </c>
      <c r="K8" s="45" t="s">
        <v>83</v>
      </c>
      <c r="L8" s="46" t="s">
        <v>525</v>
      </c>
    </row>
    <row r="9" spans="1:12" s="28" customFormat="1" ht="409.5" x14ac:dyDescent="0.25">
      <c r="A9" s="44" t="s">
        <v>84</v>
      </c>
      <c r="B9" s="44" t="s">
        <v>586</v>
      </c>
      <c r="C9" s="45" t="s">
        <v>85</v>
      </c>
      <c r="D9" s="46" t="s">
        <v>86</v>
      </c>
      <c r="E9" s="45" t="s">
        <v>526</v>
      </c>
      <c r="F9" s="46" t="s">
        <v>447</v>
      </c>
      <c r="G9" s="45" t="s">
        <v>527</v>
      </c>
      <c r="H9" s="54" t="s">
        <v>81</v>
      </c>
      <c r="I9" s="45" t="str">
        <f>IF(ISBLANK(H9),"",VLOOKUP(H9,[1]Útmutató!$B$9:$C$12,2,FALSE))</f>
        <v>term grade</v>
      </c>
      <c r="J9" s="46" t="s">
        <v>87</v>
      </c>
      <c r="K9" s="45" t="s">
        <v>88</v>
      </c>
      <c r="L9" s="46" t="s">
        <v>89</v>
      </c>
    </row>
    <row r="10" spans="1:12" s="28" customFormat="1" ht="396" x14ac:dyDescent="0.25">
      <c r="A10" s="44" t="s">
        <v>90</v>
      </c>
      <c r="B10" s="44" t="s">
        <v>532</v>
      </c>
      <c r="C10" s="45" t="s">
        <v>91</v>
      </c>
      <c r="D10" s="46" t="s">
        <v>92</v>
      </c>
      <c r="E10" s="45" t="s">
        <v>528</v>
      </c>
      <c r="F10" s="46" t="s">
        <v>93</v>
      </c>
      <c r="G10" s="45" t="s">
        <v>529</v>
      </c>
      <c r="H10" s="44" t="s">
        <v>94</v>
      </c>
      <c r="I10" s="45" t="str">
        <f>IF(ISBLANK(H10),"",VLOOKUP(H10,[1]Útmutató!$B$9:$C$12,2,FALSE))</f>
        <v>examination</v>
      </c>
      <c r="J10" s="46" t="s">
        <v>530</v>
      </c>
      <c r="K10" s="45" t="s">
        <v>531</v>
      </c>
      <c r="L10" s="46" t="s">
        <v>96</v>
      </c>
    </row>
    <row r="11" spans="1:12" s="28" customFormat="1" ht="409.5" x14ac:dyDescent="0.25">
      <c r="A11" s="55" t="s">
        <v>97</v>
      </c>
      <c r="B11" s="44" t="s">
        <v>98</v>
      </c>
      <c r="C11" s="45" t="s">
        <v>99</v>
      </c>
      <c r="D11" s="46" t="s">
        <v>100</v>
      </c>
      <c r="E11" s="45" t="s">
        <v>533</v>
      </c>
      <c r="F11" s="46" t="s">
        <v>101</v>
      </c>
      <c r="G11" s="45" t="s">
        <v>534</v>
      </c>
      <c r="H11" s="44" t="s">
        <v>81</v>
      </c>
      <c r="I11" s="45" t="s">
        <v>12</v>
      </c>
      <c r="J11" s="46" t="s">
        <v>102</v>
      </c>
      <c r="K11" s="45" t="s">
        <v>103</v>
      </c>
      <c r="L11" s="46" t="s">
        <v>104</v>
      </c>
    </row>
    <row r="12" spans="1:12" s="28" customFormat="1" ht="336" x14ac:dyDescent="0.25">
      <c r="A12" s="49" t="s">
        <v>105</v>
      </c>
      <c r="B12" s="44" t="s">
        <v>106</v>
      </c>
      <c r="C12" s="45" t="s">
        <v>107</v>
      </c>
      <c r="D12" s="50" t="s">
        <v>108</v>
      </c>
      <c r="E12" s="51" t="s">
        <v>109</v>
      </c>
      <c r="F12" s="50" t="s">
        <v>110</v>
      </c>
      <c r="G12" s="51" t="s">
        <v>111</v>
      </c>
      <c r="H12" s="44" t="s">
        <v>9</v>
      </c>
      <c r="I12" s="45" t="s">
        <v>10</v>
      </c>
      <c r="J12" s="46" t="s">
        <v>112</v>
      </c>
      <c r="K12" s="45" t="s">
        <v>113</v>
      </c>
      <c r="L12" s="46" t="s">
        <v>114</v>
      </c>
    </row>
    <row r="13" spans="1:12" s="28" customFormat="1" ht="409.5" x14ac:dyDescent="0.25">
      <c r="A13" s="44" t="s">
        <v>115</v>
      </c>
      <c r="B13" s="44" t="s">
        <v>116</v>
      </c>
      <c r="C13" s="45" t="s">
        <v>117</v>
      </c>
      <c r="D13" s="46" t="s">
        <v>611</v>
      </c>
      <c r="E13" s="45" t="s">
        <v>535</v>
      </c>
      <c r="F13" s="46" t="s">
        <v>610</v>
      </c>
      <c r="G13" s="45" t="s">
        <v>536</v>
      </c>
      <c r="H13" s="44" t="s">
        <v>9</v>
      </c>
      <c r="I13" s="45" t="str">
        <f>IF(ISBLANK(H13),"",VLOOKUP(H13,[1]Útmutató!$B$9:$C$12,2,FALSE))</f>
        <v>examination</v>
      </c>
      <c r="J13" s="46" t="s">
        <v>59</v>
      </c>
      <c r="K13" s="53" t="s">
        <v>537</v>
      </c>
      <c r="L13" s="46" t="s">
        <v>118</v>
      </c>
    </row>
    <row r="14" spans="1:12" s="28" customFormat="1" ht="409.5" x14ac:dyDescent="0.25">
      <c r="A14" s="44" t="s">
        <v>119</v>
      </c>
      <c r="B14" s="44" t="s">
        <v>120</v>
      </c>
      <c r="C14" s="45" t="s">
        <v>121</v>
      </c>
      <c r="D14" s="46" t="s">
        <v>122</v>
      </c>
      <c r="E14" s="45" t="s">
        <v>538</v>
      </c>
      <c r="F14" s="46" t="s">
        <v>123</v>
      </c>
      <c r="G14" s="45" t="s">
        <v>539</v>
      </c>
      <c r="H14" s="44" t="s">
        <v>11</v>
      </c>
      <c r="I14" s="45" t="str">
        <f>IF(ISBLANK(H14),"",VLOOKUP(H14,[1]Útmutató!$B$9:$C$12,2,FALSE))</f>
        <v>term grade</v>
      </c>
      <c r="J14" s="46" t="s">
        <v>124</v>
      </c>
      <c r="K14" s="45" t="s">
        <v>125</v>
      </c>
      <c r="L14" s="46" t="s">
        <v>540</v>
      </c>
    </row>
    <row r="15" spans="1:12" s="28" customFormat="1" ht="384" x14ac:dyDescent="0.25">
      <c r="A15" s="49" t="s">
        <v>126</v>
      </c>
      <c r="B15" s="44" t="s">
        <v>127</v>
      </c>
      <c r="C15" s="45" t="s">
        <v>128</v>
      </c>
      <c r="D15" s="46" t="s">
        <v>129</v>
      </c>
      <c r="E15" s="45" t="s">
        <v>130</v>
      </c>
      <c r="F15" s="46" t="s">
        <v>71</v>
      </c>
      <c r="G15" s="45" t="s">
        <v>72</v>
      </c>
      <c r="H15" s="44" t="s">
        <v>9</v>
      </c>
      <c r="I15" s="45" t="str">
        <f>IF(ISBLANK(H15),"",VLOOKUP(H15,[2]Útmutató!$B$9:$C$12,2,FALSE))</f>
        <v>examination</v>
      </c>
      <c r="J15" s="46" t="s">
        <v>131</v>
      </c>
      <c r="K15" s="45" t="s">
        <v>132</v>
      </c>
      <c r="L15" s="46" t="s">
        <v>541</v>
      </c>
    </row>
    <row r="16" spans="1:12" s="28" customFormat="1" ht="396" x14ac:dyDescent="0.25">
      <c r="A16" s="44" t="s">
        <v>133</v>
      </c>
      <c r="B16" s="44" t="s">
        <v>134</v>
      </c>
      <c r="C16" s="45" t="s">
        <v>135</v>
      </c>
      <c r="D16" s="46" t="s">
        <v>136</v>
      </c>
      <c r="E16" s="45" t="s">
        <v>542</v>
      </c>
      <c r="F16" s="46" t="s">
        <v>137</v>
      </c>
      <c r="G16" s="45" t="s">
        <v>543</v>
      </c>
      <c r="H16" s="44" t="s">
        <v>11</v>
      </c>
      <c r="I16" s="45" t="str">
        <f>IF(ISBLANK(H16),"",VLOOKUP(H16,[1]Útmutató!$B$9:$C$12,2,FALSE))</f>
        <v>term grade</v>
      </c>
      <c r="J16" s="46" t="s">
        <v>138</v>
      </c>
      <c r="K16" s="45" t="s">
        <v>139</v>
      </c>
      <c r="L16" s="46" t="s">
        <v>140</v>
      </c>
    </row>
    <row r="17" spans="1:12" s="28" customFormat="1" ht="409.5" x14ac:dyDescent="0.25">
      <c r="A17" s="44" t="s">
        <v>141</v>
      </c>
      <c r="B17" s="44" t="s">
        <v>585</v>
      </c>
      <c r="C17" s="45" t="s">
        <v>544</v>
      </c>
      <c r="D17" s="46" t="s">
        <v>142</v>
      </c>
      <c r="E17" s="45" t="s">
        <v>545</v>
      </c>
      <c r="F17" s="46" t="s">
        <v>546</v>
      </c>
      <c r="G17" s="45" t="s">
        <v>547</v>
      </c>
      <c r="H17" s="44" t="s">
        <v>9</v>
      </c>
      <c r="I17" s="45" t="str">
        <f>IF(ISBLANK(H17),"",VLOOKUP(H17,[1]Útmutató!$B$9:$C$12,2,FALSE))</f>
        <v>examination</v>
      </c>
      <c r="J17" s="46" t="s">
        <v>548</v>
      </c>
      <c r="K17" s="45" t="s">
        <v>143</v>
      </c>
      <c r="L17" s="46" t="s">
        <v>144</v>
      </c>
    </row>
    <row r="18" spans="1:12" s="28" customFormat="1" ht="409.5" x14ac:dyDescent="0.25">
      <c r="A18" s="44" t="s">
        <v>145</v>
      </c>
      <c r="B18" s="44" t="s">
        <v>146</v>
      </c>
      <c r="C18" s="45" t="s">
        <v>147</v>
      </c>
      <c r="D18" s="46" t="s">
        <v>148</v>
      </c>
      <c r="E18" s="45" t="s">
        <v>149</v>
      </c>
      <c r="F18" s="46" t="s">
        <v>549</v>
      </c>
      <c r="G18" s="45" t="s">
        <v>550</v>
      </c>
      <c r="H18" s="54" t="s">
        <v>81</v>
      </c>
      <c r="I18" s="45" t="str">
        <f>IF(ISBLANK(H18),"",VLOOKUP(H18,[1]Útmutató!$B$9:$C$12,2,FALSE))</f>
        <v>term grade</v>
      </c>
      <c r="J18" s="46" t="s">
        <v>87</v>
      </c>
      <c r="K18" s="45" t="s">
        <v>88</v>
      </c>
      <c r="L18" s="46" t="s">
        <v>150</v>
      </c>
    </row>
    <row r="19" spans="1:12" s="28" customFormat="1" ht="408" x14ac:dyDescent="0.25">
      <c r="A19" s="44" t="s">
        <v>151</v>
      </c>
      <c r="B19" s="44" t="s">
        <v>152</v>
      </c>
      <c r="C19" s="45" t="s">
        <v>153</v>
      </c>
      <c r="D19" s="46" t="s">
        <v>154</v>
      </c>
      <c r="E19" s="45" t="s">
        <v>551</v>
      </c>
      <c r="F19" s="46" t="s">
        <v>155</v>
      </c>
      <c r="G19" s="45" t="s">
        <v>552</v>
      </c>
      <c r="H19" s="44" t="s">
        <v>9</v>
      </c>
      <c r="I19" s="45" t="s">
        <v>10</v>
      </c>
      <c r="J19" s="46" t="s">
        <v>553</v>
      </c>
      <c r="K19" s="45" t="s">
        <v>554</v>
      </c>
      <c r="L19" s="46" t="s">
        <v>157</v>
      </c>
    </row>
    <row r="20" spans="1:12" s="28" customFormat="1" ht="252" x14ac:dyDescent="0.25">
      <c r="A20" s="55" t="s">
        <v>158</v>
      </c>
      <c r="B20" s="44" t="s">
        <v>592</v>
      </c>
      <c r="C20" s="45" t="s">
        <v>587</v>
      </c>
      <c r="D20" s="46" t="s">
        <v>588</v>
      </c>
      <c r="E20" s="45" t="s">
        <v>589</v>
      </c>
      <c r="F20" s="46" t="s">
        <v>590</v>
      </c>
      <c r="G20" s="45" t="s">
        <v>591</v>
      </c>
      <c r="H20" s="44" t="s">
        <v>11</v>
      </c>
      <c r="I20" s="45" t="s">
        <v>12</v>
      </c>
      <c r="J20" s="50" t="s">
        <v>159</v>
      </c>
      <c r="K20" s="51" t="s">
        <v>160</v>
      </c>
      <c r="L20" s="46" t="s">
        <v>593</v>
      </c>
    </row>
    <row r="21" spans="1:12" s="28" customFormat="1" ht="409.5" x14ac:dyDescent="0.25">
      <c r="A21" s="44" t="s">
        <v>161</v>
      </c>
      <c r="B21" s="44" t="s">
        <v>162</v>
      </c>
      <c r="C21" s="45" t="s">
        <v>555</v>
      </c>
      <c r="D21" s="46" t="s">
        <v>163</v>
      </c>
      <c r="E21" s="45" t="s">
        <v>556</v>
      </c>
      <c r="F21" s="46" t="s">
        <v>557</v>
      </c>
      <c r="G21" s="45" t="s">
        <v>558</v>
      </c>
      <c r="H21" s="54" t="s">
        <v>9</v>
      </c>
      <c r="I21" s="45" t="str">
        <f>IF(ISBLANK(H21),"",VLOOKUP(H21,[1]Útmutató!$B$9:$C$12,2,FALSE))</f>
        <v>examination</v>
      </c>
      <c r="J21" s="46" t="s">
        <v>164</v>
      </c>
      <c r="K21" s="45" t="s">
        <v>156</v>
      </c>
      <c r="L21" s="46" t="s">
        <v>165</v>
      </c>
    </row>
    <row r="22" spans="1:12" s="28" customFormat="1" ht="409.5" x14ac:dyDescent="0.25">
      <c r="A22" s="44" t="s">
        <v>166</v>
      </c>
      <c r="B22" s="44" t="s">
        <v>167</v>
      </c>
      <c r="C22" s="45" t="s">
        <v>168</v>
      </c>
      <c r="D22" s="46" t="s">
        <v>169</v>
      </c>
      <c r="E22" s="45" t="s">
        <v>559</v>
      </c>
      <c r="F22" s="46" t="s">
        <v>170</v>
      </c>
      <c r="G22" s="45" t="s">
        <v>560</v>
      </c>
      <c r="H22" s="44" t="s">
        <v>81</v>
      </c>
      <c r="I22" s="45" t="str">
        <f>IF(ISBLANK(H22),"",VLOOKUP(H22,[1]Útmutató!$B$9:$C$12,2,FALSE))</f>
        <v>term grade</v>
      </c>
      <c r="J22" s="46" t="s">
        <v>171</v>
      </c>
      <c r="K22" s="45" t="s">
        <v>172</v>
      </c>
      <c r="L22" s="46" t="s">
        <v>173</v>
      </c>
    </row>
    <row r="23" spans="1:12" s="28" customFormat="1" ht="264" x14ac:dyDescent="0.25">
      <c r="A23" s="44" t="s">
        <v>174</v>
      </c>
      <c r="B23" s="44" t="s">
        <v>175</v>
      </c>
      <c r="C23" s="45" t="s">
        <v>176</v>
      </c>
      <c r="D23" s="46" t="s">
        <v>177</v>
      </c>
      <c r="E23" s="45" t="s">
        <v>561</v>
      </c>
      <c r="F23" s="56" t="s">
        <v>178</v>
      </c>
      <c r="G23" s="53" t="s">
        <v>562</v>
      </c>
      <c r="H23" s="44" t="s">
        <v>9</v>
      </c>
      <c r="I23" s="45" t="str">
        <f>IF(ISBLANK(H23),"",VLOOKUP(H23,[1]Útmutató!$B$9:$C$12,2,FALSE))</f>
        <v>examination</v>
      </c>
      <c r="J23" s="46" t="s">
        <v>179</v>
      </c>
      <c r="K23" s="45" t="s">
        <v>180</v>
      </c>
      <c r="L23" s="46" t="s">
        <v>181</v>
      </c>
    </row>
    <row r="24" spans="1:12" s="28" customFormat="1" ht="409.5" x14ac:dyDescent="0.25">
      <c r="A24" s="44" t="s">
        <v>182</v>
      </c>
      <c r="B24" s="44" t="s">
        <v>183</v>
      </c>
      <c r="C24" s="45" t="s">
        <v>184</v>
      </c>
      <c r="D24" s="46" t="s">
        <v>185</v>
      </c>
      <c r="E24" s="45" t="s">
        <v>563</v>
      </c>
      <c r="F24" s="46" t="s">
        <v>564</v>
      </c>
      <c r="G24" s="45" t="s">
        <v>565</v>
      </c>
      <c r="H24" s="44" t="s">
        <v>9</v>
      </c>
      <c r="I24" s="45" t="str">
        <f>IF(ISBLANK(H24),"",VLOOKUP(H24,[1]Útmutató!$B$9:$C$12,2,FALSE))</f>
        <v>examination</v>
      </c>
      <c r="J24" s="46" t="s">
        <v>566</v>
      </c>
      <c r="K24" s="45" t="s">
        <v>567</v>
      </c>
      <c r="L24" s="46" t="s">
        <v>186</v>
      </c>
    </row>
    <row r="25" spans="1:12" s="29" customFormat="1" ht="408" x14ac:dyDescent="0.25">
      <c r="A25" s="55" t="s">
        <v>187</v>
      </c>
      <c r="B25" s="44" t="s">
        <v>188</v>
      </c>
      <c r="C25" s="57" t="s">
        <v>189</v>
      </c>
      <c r="D25" s="46" t="s">
        <v>190</v>
      </c>
      <c r="E25" s="45" t="s">
        <v>464</v>
      </c>
      <c r="F25" s="46" t="s">
        <v>191</v>
      </c>
      <c r="G25" s="45" t="s">
        <v>465</v>
      </c>
      <c r="H25" s="44" t="s">
        <v>11</v>
      </c>
      <c r="I25" s="45" t="str">
        <f>IF(ISBLANK(H25),"",VLOOKUP(H25,Útmutató!$B$9:$C$12,2,FALSE))</f>
        <v>term grade</v>
      </c>
      <c r="J25" s="46" t="s">
        <v>192</v>
      </c>
      <c r="K25" s="45" t="s">
        <v>193</v>
      </c>
      <c r="L25" s="46" t="s">
        <v>194</v>
      </c>
    </row>
    <row r="26" spans="1:12" s="28" customFormat="1" ht="409.5" x14ac:dyDescent="0.25">
      <c r="A26" s="44" t="s">
        <v>195</v>
      </c>
      <c r="B26" s="44" t="s">
        <v>196</v>
      </c>
      <c r="C26" s="45" t="s">
        <v>197</v>
      </c>
      <c r="D26" s="46" t="s">
        <v>198</v>
      </c>
      <c r="E26" s="45" t="s">
        <v>568</v>
      </c>
      <c r="F26" s="46" t="s">
        <v>612</v>
      </c>
      <c r="G26" s="45" t="s">
        <v>569</v>
      </c>
      <c r="H26" s="44" t="s">
        <v>94</v>
      </c>
      <c r="I26" s="45" t="str">
        <f>IF(ISBLANK(H26),"",VLOOKUP(H26,[1]Útmutató!$B$9:$C$12,2,FALSE))</f>
        <v>examination</v>
      </c>
      <c r="J26" s="46" t="s">
        <v>199</v>
      </c>
      <c r="K26" s="45" t="s">
        <v>200</v>
      </c>
      <c r="L26" s="46" t="s">
        <v>201</v>
      </c>
    </row>
    <row r="27" spans="1:12" s="28" customFormat="1" ht="408" x14ac:dyDescent="0.25">
      <c r="A27" s="47" t="s">
        <v>598</v>
      </c>
      <c r="B27" s="48" t="s">
        <v>599</v>
      </c>
      <c r="C27" s="45" t="s">
        <v>202</v>
      </c>
      <c r="D27" s="46" t="s">
        <v>594</v>
      </c>
      <c r="E27" s="45" t="s">
        <v>595</v>
      </c>
      <c r="F27" s="46" t="s">
        <v>596</v>
      </c>
      <c r="G27" s="45" t="s">
        <v>597</v>
      </c>
      <c r="H27" s="44" t="s">
        <v>9</v>
      </c>
      <c r="I27" s="45" t="s">
        <v>10</v>
      </c>
      <c r="J27" s="46" t="s">
        <v>203</v>
      </c>
      <c r="K27" s="45" t="s">
        <v>204</v>
      </c>
      <c r="L27" s="46" t="s">
        <v>600</v>
      </c>
    </row>
    <row r="28" spans="1:12" s="28" customFormat="1" ht="264" x14ac:dyDescent="0.25">
      <c r="A28" s="44" t="s">
        <v>205</v>
      </c>
      <c r="B28" s="44" t="s">
        <v>206</v>
      </c>
      <c r="C28" s="58" t="s">
        <v>207</v>
      </c>
      <c r="D28" s="46" t="s">
        <v>208</v>
      </c>
      <c r="E28" s="45" t="s">
        <v>209</v>
      </c>
      <c r="F28" s="46" t="s">
        <v>210</v>
      </c>
      <c r="G28" s="45" t="s">
        <v>466</v>
      </c>
      <c r="H28" s="44" t="s">
        <v>11</v>
      </c>
      <c r="I28" s="45" t="str">
        <f>IF(ISBLANK(H28),"",VLOOKUP(H28,Útmutató!$B$9:$C$12,2,FALSE))</f>
        <v>term grade</v>
      </c>
      <c r="J28" s="46" t="s">
        <v>211</v>
      </c>
      <c r="K28" s="45" t="s">
        <v>212</v>
      </c>
      <c r="L28" s="46" t="s">
        <v>213</v>
      </c>
    </row>
    <row r="29" spans="1:12" s="28" customFormat="1" ht="240" x14ac:dyDescent="0.25">
      <c r="A29" s="44" t="s">
        <v>214</v>
      </c>
      <c r="B29" s="44" t="s">
        <v>215</v>
      </c>
      <c r="C29" s="45" t="s">
        <v>216</v>
      </c>
      <c r="D29" s="46" t="s">
        <v>217</v>
      </c>
      <c r="E29" s="45" t="s">
        <v>467</v>
      </c>
      <c r="F29" s="46" t="s">
        <v>218</v>
      </c>
      <c r="G29" s="45" t="s">
        <v>468</v>
      </c>
      <c r="H29" s="44" t="s">
        <v>9</v>
      </c>
      <c r="I29" s="45" t="str">
        <f>IF(ISBLANK(H29),"",VLOOKUP(H29,Útmutató!$B$9:$C$12,2,FALSE))</f>
        <v>examination</v>
      </c>
      <c r="J29" s="46" t="s">
        <v>219</v>
      </c>
      <c r="K29" s="45" t="s">
        <v>220</v>
      </c>
      <c r="L29" s="46" t="s">
        <v>221</v>
      </c>
    </row>
    <row r="30" spans="1:12" s="29" customFormat="1" ht="409.5" x14ac:dyDescent="0.25">
      <c r="A30" s="44" t="s">
        <v>222</v>
      </c>
      <c r="B30" s="44" t="s">
        <v>223</v>
      </c>
      <c r="C30" s="45" t="s">
        <v>224</v>
      </c>
      <c r="D30" s="46" t="s">
        <v>225</v>
      </c>
      <c r="E30" s="45" t="s">
        <v>469</v>
      </c>
      <c r="F30" s="46" t="s">
        <v>226</v>
      </c>
      <c r="G30" s="45" t="s">
        <v>470</v>
      </c>
      <c r="H30" s="44" t="s">
        <v>11</v>
      </c>
      <c r="I30" s="45" t="str">
        <f>IF(ISBLANK(H30),"",VLOOKUP(H30,Útmutató!$B$9:$C$12,2,FALSE))</f>
        <v>term grade</v>
      </c>
      <c r="J30" s="46" t="s">
        <v>227</v>
      </c>
      <c r="K30" s="45" t="s">
        <v>228</v>
      </c>
      <c r="L30" s="46" t="s">
        <v>229</v>
      </c>
    </row>
    <row r="31" spans="1:12" s="28" customFormat="1" ht="409.5" x14ac:dyDescent="0.25">
      <c r="A31" s="44" t="s">
        <v>230</v>
      </c>
      <c r="B31" s="44" t="s">
        <v>231</v>
      </c>
      <c r="C31" s="45" t="s">
        <v>460</v>
      </c>
      <c r="D31" s="46" t="s">
        <v>613</v>
      </c>
      <c r="E31" s="45" t="s">
        <v>570</v>
      </c>
      <c r="F31" s="46" t="s">
        <v>58</v>
      </c>
      <c r="G31" s="45" t="s">
        <v>571</v>
      </c>
      <c r="H31" s="44" t="s">
        <v>81</v>
      </c>
      <c r="I31" s="59" t="str">
        <f>IF(ISBLANK(H31),"",VLOOKUP(H31,[1]Útmutató!$B$9:$C$12,2,FALSE))</f>
        <v>term grade</v>
      </c>
      <c r="J31" s="60" t="s">
        <v>232</v>
      </c>
      <c r="K31" s="53" t="s">
        <v>233</v>
      </c>
      <c r="L31" s="46" t="s">
        <v>234</v>
      </c>
    </row>
    <row r="32" spans="1:12" s="28" customFormat="1" ht="409.5" x14ac:dyDescent="0.25">
      <c r="A32" s="44" t="s">
        <v>235</v>
      </c>
      <c r="B32" s="44" t="s">
        <v>236</v>
      </c>
      <c r="C32" s="45" t="s">
        <v>237</v>
      </c>
      <c r="D32" s="46" t="s">
        <v>572</v>
      </c>
      <c r="E32" s="45" t="s">
        <v>573</v>
      </c>
      <c r="F32" s="46" t="s">
        <v>574</v>
      </c>
      <c r="G32" s="45" t="s">
        <v>575</v>
      </c>
      <c r="H32" s="44" t="s">
        <v>9</v>
      </c>
      <c r="I32" s="45" t="str">
        <f>IF(ISBLANK(H32),"",VLOOKUP(H32,[1]Útmutató!$B$9:$C$12,2,FALSE))</f>
        <v>examination</v>
      </c>
      <c r="J32" s="46" t="s">
        <v>238</v>
      </c>
      <c r="K32" s="45" t="s">
        <v>576</v>
      </c>
      <c r="L32" s="46" t="s">
        <v>577</v>
      </c>
    </row>
    <row r="33" spans="1:12" s="28" customFormat="1" ht="409.5" x14ac:dyDescent="0.25">
      <c r="A33" s="44" t="s">
        <v>239</v>
      </c>
      <c r="B33" s="44" t="s">
        <v>240</v>
      </c>
      <c r="C33" s="45" t="s">
        <v>241</v>
      </c>
      <c r="D33" s="46" t="s">
        <v>242</v>
      </c>
      <c r="E33" s="45" t="s">
        <v>243</v>
      </c>
      <c r="F33" s="60" t="s">
        <v>244</v>
      </c>
      <c r="G33" s="53" t="s">
        <v>578</v>
      </c>
      <c r="H33" s="44" t="s">
        <v>9</v>
      </c>
      <c r="I33" s="45" t="str">
        <f>IF(ISBLANK(H33),"",VLOOKUP(H33,[1]Útmutató!$B$9:$C$12,2,FALSE))</f>
        <v>examination</v>
      </c>
      <c r="J33" s="46" t="s">
        <v>579</v>
      </c>
      <c r="K33" s="45" t="s">
        <v>580</v>
      </c>
      <c r="L33" s="46" t="s">
        <v>245</v>
      </c>
    </row>
    <row r="34" spans="1:12" s="29" customFormat="1" ht="409.5" x14ac:dyDescent="0.25">
      <c r="A34" s="44" t="s">
        <v>246</v>
      </c>
      <c r="B34" s="44" t="s">
        <v>607</v>
      </c>
      <c r="C34" s="45" t="s">
        <v>247</v>
      </c>
      <c r="D34" s="46" t="s">
        <v>248</v>
      </c>
      <c r="E34" s="45" t="s">
        <v>471</v>
      </c>
      <c r="F34" s="46" t="s">
        <v>249</v>
      </c>
      <c r="G34" s="45" t="s">
        <v>472</v>
      </c>
      <c r="H34" s="44" t="s">
        <v>9</v>
      </c>
      <c r="I34" s="45" t="str">
        <f>IF(ISBLANK(H34),"",VLOOKUP(H34,Útmutató!$B$9:$C$12,2,FALSE))</f>
        <v>examination</v>
      </c>
      <c r="J34" s="46" t="s">
        <v>250</v>
      </c>
      <c r="K34" s="45" t="s">
        <v>95</v>
      </c>
      <c r="L34" s="46" t="s">
        <v>251</v>
      </c>
    </row>
    <row r="35" spans="1:12" s="28" customFormat="1" ht="396" x14ac:dyDescent="0.25">
      <c r="A35" s="44" t="s">
        <v>252</v>
      </c>
      <c r="B35" s="44" t="s">
        <v>253</v>
      </c>
      <c r="C35" s="45" t="s">
        <v>254</v>
      </c>
      <c r="D35" s="46" t="s">
        <v>255</v>
      </c>
      <c r="E35" s="45" t="s">
        <v>473</v>
      </c>
      <c r="F35" s="46" t="s">
        <v>256</v>
      </c>
      <c r="G35" s="45" t="s">
        <v>474</v>
      </c>
      <c r="H35" s="44" t="s">
        <v>11</v>
      </c>
      <c r="I35" s="45" t="str">
        <f>IF(ISBLANK(H35),"",VLOOKUP(H35,Útmutató!$B$9:$C$12,2,FALSE))</f>
        <v>term grade</v>
      </c>
      <c r="J35" s="46" t="s">
        <v>87</v>
      </c>
      <c r="K35" s="45" t="s">
        <v>88</v>
      </c>
      <c r="L35" s="46" t="s">
        <v>257</v>
      </c>
    </row>
    <row r="36" spans="1:12" s="29" customFormat="1" ht="409.5" x14ac:dyDescent="0.25">
      <c r="A36" s="44" t="s">
        <v>258</v>
      </c>
      <c r="B36" s="44" t="s">
        <v>259</v>
      </c>
      <c r="C36" s="58" t="s">
        <v>260</v>
      </c>
      <c r="D36" s="46" t="s">
        <v>261</v>
      </c>
      <c r="E36" s="45" t="s">
        <v>475</v>
      </c>
      <c r="F36" s="46" t="s">
        <v>262</v>
      </c>
      <c r="G36" s="45" t="s">
        <v>476</v>
      </c>
      <c r="H36" s="44" t="s">
        <v>11</v>
      </c>
      <c r="I36" s="45" t="s">
        <v>12</v>
      </c>
      <c r="J36" s="46" t="s">
        <v>263</v>
      </c>
      <c r="K36" s="45" t="s">
        <v>264</v>
      </c>
      <c r="L36" s="46" t="s">
        <v>265</v>
      </c>
    </row>
    <row r="37" spans="1:12" s="29" customFormat="1" ht="324" x14ac:dyDescent="0.25">
      <c r="A37" s="44" t="s">
        <v>266</v>
      </c>
      <c r="B37" s="44" t="s">
        <v>267</v>
      </c>
      <c r="C37" s="45" t="s">
        <v>268</v>
      </c>
      <c r="D37" s="46" t="s">
        <v>269</v>
      </c>
      <c r="E37" s="45" t="s">
        <v>477</v>
      </c>
      <c r="F37" s="46" t="s">
        <v>270</v>
      </c>
      <c r="G37" s="45" t="s">
        <v>478</v>
      </c>
      <c r="H37" s="44" t="s">
        <v>11</v>
      </c>
      <c r="I37" s="45" t="str">
        <f>IF(ISBLANK(H37),"",VLOOKUP(H37,Útmutató!$B$9:$C$12,2,FALSE))</f>
        <v>term grade</v>
      </c>
      <c r="J37" s="46" t="s">
        <v>211</v>
      </c>
      <c r="K37" s="45" t="s">
        <v>271</v>
      </c>
      <c r="L37" s="46" t="s">
        <v>272</v>
      </c>
    </row>
    <row r="38" spans="1:12" s="29" customFormat="1" ht="312" x14ac:dyDescent="0.25">
      <c r="A38" s="44" t="s">
        <v>608</v>
      </c>
      <c r="B38" s="44" t="s">
        <v>273</v>
      </c>
      <c r="C38" s="58" t="s">
        <v>274</v>
      </c>
      <c r="D38" s="46" t="s">
        <v>275</v>
      </c>
      <c r="E38" s="45" t="s">
        <v>479</v>
      </c>
      <c r="F38" s="46" t="s">
        <v>276</v>
      </c>
      <c r="G38" s="45" t="s">
        <v>480</v>
      </c>
      <c r="H38" s="44" t="s">
        <v>11</v>
      </c>
      <c r="I38" s="45" t="str">
        <f>IF(ISBLANK(H38),"",VLOOKUP(H38,Útmutató!$B$9:$C$12,2,FALSE))</f>
        <v>term grade</v>
      </c>
      <c r="J38" s="46" t="s">
        <v>211</v>
      </c>
      <c r="K38" s="45" t="s">
        <v>277</v>
      </c>
      <c r="L38" s="46" t="s">
        <v>278</v>
      </c>
    </row>
    <row r="39" spans="1:12" s="29" customFormat="1" ht="252" x14ac:dyDescent="0.25">
      <c r="A39" s="44" t="s">
        <v>279</v>
      </c>
      <c r="B39" s="44" t="s">
        <v>280</v>
      </c>
      <c r="C39" s="45" t="s">
        <v>281</v>
      </c>
      <c r="D39" s="46" t="s">
        <v>282</v>
      </c>
      <c r="E39" s="45" t="s">
        <v>481</v>
      </c>
      <c r="F39" s="46" t="s">
        <v>283</v>
      </c>
      <c r="G39" s="45" t="s">
        <v>482</v>
      </c>
      <c r="H39" s="44" t="s">
        <v>15</v>
      </c>
      <c r="I39" s="45" t="str">
        <f>IF(ISBLANK(H39),"",VLOOKUP(H39,Útmutató!$B$9:$C$12,2,FALSE))</f>
        <v>signature</v>
      </c>
      <c r="J39" s="46" t="s">
        <v>284</v>
      </c>
      <c r="K39" s="45" t="s">
        <v>285</v>
      </c>
      <c r="L39" s="46" t="s">
        <v>286</v>
      </c>
    </row>
    <row r="40" spans="1:12" s="28" customFormat="1" ht="132" x14ac:dyDescent="0.25">
      <c r="A40" s="55" t="s">
        <v>287</v>
      </c>
      <c r="B40" s="44" t="s">
        <v>288</v>
      </c>
      <c r="C40" s="58" t="s">
        <v>289</v>
      </c>
      <c r="D40" s="46" t="s">
        <v>290</v>
      </c>
      <c r="E40" s="45" t="s">
        <v>291</v>
      </c>
      <c r="F40" s="46" t="s">
        <v>292</v>
      </c>
      <c r="G40" s="45" t="s">
        <v>293</v>
      </c>
      <c r="H40" s="44" t="s">
        <v>9</v>
      </c>
      <c r="I40" s="45" t="s">
        <v>10</v>
      </c>
      <c r="J40" s="46" t="s">
        <v>294</v>
      </c>
      <c r="K40" s="45" t="s">
        <v>295</v>
      </c>
      <c r="L40" s="46" t="s">
        <v>296</v>
      </c>
    </row>
    <row r="41" spans="1:12" s="28" customFormat="1" ht="409.5" x14ac:dyDescent="0.25">
      <c r="A41" s="44" t="s">
        <v>297</v>
      </c>
      <c r="B41" s="44" t="s">
        <v>298</v>
      </c>
      <c r="C41" s="45" t="s">
        <v>299</v>
      </c>
      <c r="D41" s="46" t="s">
        <v>242</v>
      </c>
      <c r="E41" s="45" t="s">
        <v>243</v>
      </c>
      <c r="F41" s="60" t="s">
        <v>244</v>
      </c>
      <c r="G41" s="53" t="s">
        <v>578</v>
      </c>
      <c r="H41" s="44" t="s">
        <v>9</v>
      </c>
      <c r="I41" s="45" t="str">
        <f>IF(ISBLANK(H41),"",VLOOKUP(H41,[1]Útmutató!$B$9:$C$12,2,FALSE))</f>
        <v>examination</v>
      </c>
      <c r="J41" s="46" t="s">
        <v>579</v>
      </c>
      <c r="K41" s="45" t="s">
        <v>300</v>
      </c>
      <c r="L41" s="46" t="s">
        <v>245</v>
      </c>
    </row>
    <row r="42" spans="1:12" s="28" customFormat="1" ht="409.5" x14ac:dyDescent="0.25">
      <c r="A42" s="44" t="s">
        <v>301</v>
      </c>
      <c r="B42" s="44" t="s">
        <v>302</v>
      </c>
      <c r="C42" s="58" t="s">
        <v>303</v>
      </c>
      <c r="D42" s="46" t="s">
        <v>304</v>
      </c>
      <c r="E42" s="45" t="s">
        <v>483</v>
      </c>
      <c r="F42" s="46" t="s">
        <v>305</v>
      </c>
      <c r="G42" s="45" t="s">
        <v>484</v>
      </c>
      <c r="H42" s="44" t="s">
        <v>9</v>
      </c>
      <c r="I42" s="45" t="str">
        <f>IF(ISBLANK(H42),"",VLOOKUP(H42,Útmutató!$B$9:$C$12,2,FALSE))</f>
        <v>examination</v>
      </c>
      <c r="J42" s="46" t="s">
        <v>306</v>
      </c>
      <c r="K42" s="45" t="s">
        <v>307</v>
      </c>
      <c r="L42" s="46" t="s">
        <v>308</v>
      </c>
    </row>
    <row r="43" spans="1:12" s="29" customFormat="1" ht="336" x14ac:dyDescent="0.25">
      <c r="A43" s="44" t="s">
        <v>309</v>
      </c>
      <c r="B43" s="44" t="s">
        <v>310</v>
      </c>
      <c r="C43" s="45" t="s">
        <v>311</v>
      </c>
      <c r="D43" s="46" t="s">
        <v>312</v>
      </c>
      <c r="E43" s="45" t="s">
        <v>485</v>
      </c>
      <c r="F43" s="46" t="s">
        <v>313</v>
      </c>
      <c r="G43" s="45" t="s">
        <v>486</v>
      </c>
      <c r="H43" s="44" t="s">
        <v>9</v>
      </c>
      <c r="I43" s="45" t="str">
        <f>IF(ISBLANK(H43),"",VLOOKUP(H43,Útmutató!$B$9:$C$12,2,FALSE))</f>
        <v>examination</v>
      </c>
      <c r="J43" s="46" t="s">
        <v>314</v>
      </c>
      <c r="K43" s="45" t="s">
        <v>315</v>
      </c>
      <c r="L43" s="46" t="s">
        <v>316</v>
      </c>
    </row>
    <row r="44" spans="1:12" s="29" customFormat="1" ht="409.5" x14ac:dyDescent="0.25">
      <c r="A44" s="55" t="s">
        <v>317</v>
      </c>
      <c r="B44" s="55" t="s">
        <v>318</v>
      </c>
      <c r="C44" s="58" t="s">
        <v>319</v>
      </c>
      <c r="D44" s="46" t="s">
        <v>320</v>
      </c>
      <c r="E44" s="45" t="s">
        <v>487</v>
      </c>
      <c r="F44" s="46" t="s">
        <v>321</v>
      </c>
      <c r="G44" s="45" t="s">
        <v>488</v>
      </c>
      <c r="H44" s="44" t="s">
        <v>11</v>
      </c>
      <c r="I44" s="45" t="str">
        <f>IF(ISBLANK(H44),"",VLOOKUP(H44,Útmutató!$B$9:$C$12,2,FALSE))</f>
        <v>term grade</v>
      </c>
      <c r="J44" s="46" t="s">
        <v>322</v>
      </c>
      <c r="K44" s="45" t="s">
        <v>323</v>
      </c>
      <c r="L44" s="46" t="s">
        <v>324</v>
      </c>
    </row>
    <row r="45" spans="1:12" s="29" customFormat="1" ht="288" x14ac:dyDescent="0.25">
      <c r="A45" s="44" t="s">
        <v>325</v>
      </c>
      <c r="B45" s="44" t="s">
        <v>326</v>
      </c>
      <c r="C45" s="45" t="s">
        <v>327</v>
      </c>
      <c r="D45" s="46" t="s">
        <v>328</v>
      </c>
      <c r="E45" s="45" t="s">
        <v>489</v>
      </c>
      <c r="F45" s="46" t="s">
        <v>329</v>
      </c>
      <c r="G45" s="45" t="s">
        <v>490</v>
      </c>
      <c r="H45" s="44" t="s">
        <v>11</v>
      </c>
      <c r="I45" s="45" t="str">
        <f>IF(ISBLANK(H45),"",VLOOKUP(H45,Útmutató!$B$9:$C$12,2,FALSE))</f>
        <v>term grade</v>
      </c>
      <c r="J45" s="46" t="s">
        <v>211</v>
      </c>
      <c r="K45" s="45" t="s">
        <v>277</v>
      </c>
      <c r="L45" s="46" t="s">
        <v>330</v>
      </c>
    </row>
    <row r="46" spans="1:12" s="28" customFormat="1" ht="384" x14ac:dyDescent="0.25">
      <c r="A46" s="55" t="s">
        <v>331</v>
      </c>
      <c r="B46" s="44" t="s">
        <v>332</v>
      </c>
      <c r="C46" s="58" t="s">
        <v>333</v>
      </c>
      <c r="D46" s="46" t="s">
        <v>601</v>
      </c>
      <c r="E46" s="45" t="s">
        <v>602</v>
      </c>
      <c r="F46" s="46" t="s">
        <v>603</v>
      </c>
      <c r="G46" s="45" t="s">
        <v>604</v>
      </c>
      <c r="H46" s="44" t="s">
        <v>11</v>
      </c>
      <c r="I46" s="45" t="s">
        <v>12</v>
      </c>
      <c r="J46" s="46" t="s">
        <v>334</v>
      </c>
      <c r="K46" s="45" t="s">
        <v>605</v>
      </c>
      <c r="L46" s="46" t="s">
        <v>606</v>
      </c>
    </row>
    <row r="47" spans="1:12" s="29" customFormat="1" ht="409.5" x14ac:dyDescent="0.25">
      <c r="A47" s="55" t="s">
        <v>335</v>
      </c>
      <c r="B47" s="55" t="s">
        <v>336</v>
      </c>
      <c r="C47" s="58" t="s">
        <v>337</v>
      </c>
      <c r="D47" s="46" t="s">
        <v>338</v>
      </c>
      <c r="E47" s="45" t="s">
        <v>491</v>
      </c>
      <c r="F47" s="46" t="s">
        <v>339</v>
      </c>
      <c r="G47" s="45" t="s">
        <v>492</v>
      </c>
      <c r="H47" s="44" t="s">
        <v>11</v>
      </c>
      <c r="I47" s="45" t="str">
        <f>IF(ISBLANK(H47),"",VLOOKUP(H47,Útmutató!$B$9:$C$12,2,FALSE))</f>
        <v>term grade</v>
      </c>
      <c r="J47" s="46" t="s">
        <v>340</v>
      </c>
      <c r="K47" s="45" t="s">
        <v>341</v>
      </c>
      <c r="L47" s="46" t="s">
        <v>342</v>
      </c>
    </row>
    <row r="48" spans="1:12" s="29" customFormat="1" ht="409.5" x14ac:dyDescent="0.25">
      <c r="A48" s="55" t="s">
        <v>343</v>
      </c>
      <c r="B48" s="44" t="s">
        <v>344</v>
      </c>
      <c r="C48" s="58" t="s">
        <v>345</v>
      </c>
      <c r="D48" s="46" t="s">
        <v>346</v>
      </c>
      <c r="E48" s="45" t="s">
        <v>493</v>
      </c>
      <c r="F48" s="46" t="s">
        <v>347</v>
      </c>
      <c r="G48" s="45" t="s">
        <v>494</v>
      </c>
      <c r="H48" s="44" t="s">
        <v>11</v>
      </c>
      <c r="I48" s="45" t="str">
        <f>IF(ISBLANK(H48),"",VLOOKUP(H48,Útmutató!$B$9:$C$12,2,FALSE))</f>
        <v>term grade</v>
      </c>
      <c r="J48" s="46" t="s">
        <v>263</v>
      </c>
      <c r="K48" s="45" t="s">
        <v>264</v>
      </c>
      <c r="L48" s="46" t="s">
        <v>348</v>
      </c>
    </row>
    <row r="49" spans="1:12" s="29" customFormat="1" ht="264" x14ac:dyDescent="0.25">
      <c r="A49" s="44" t="s">
        <v>349</v>
      </c>
      <c r="B49" s="44" t="s">
        <v>350</v>
      </c>
      <c r="C49" s="45" t="s">
        <v>351</v>
      </c>
      <c r="D49" s="46" t="s">
        <v>352</v>
      </c>
      <c r="E49" s="45" t="s">
        <v>353</v>
      </c>
      <c r="F49" s="46" t="s">
        <v>354</v>
      </c>
      <c r="G49" s="45" t="s">
        <v>495</v>
      </c>
      <c r="H49" s="44" t="s">
        <v>11</v>
      </c>
      <c r="I49" s="45" t="str">
        <f>IF(ISBLANK(H49),"",VLOOKUP(H49,Útmutató!$B$9:$C$12,2,FALSE))</f>
        <v>term grade</v>
      </c>
      <c r="J49" s="46" t="s">
        <v>355</v>
      </c>
      <c r="K49" s="45" t="s">
        <v>356</v>
      </c>
      <c r="L49" s="46" t="s">
        <v>357</v>
      </c>
    </row>
    <row r="50" spans="1:12" s="29" customFormat="1" ht="276" x14ac:dyDescent="0.25">
      <c r="A50" s="44" t="s">
        <v>358</v>
      </c>
      <c r="B50" s="44" t="s">
        <v>359</v>
      </c>
      <c r="C50" s="45" t="s">
        <v>360</v>
      </c>
      <c r="D50" s="46" t="s">
        <v>361</v>
      </c>
      <c r="E50" s="45" t="s">
        <v>496</v>
      </c>
      <c r="F50" s="46" t="s">
        <v>362</v>
      </c>
      <c r="G50" s="45" t="s">
        <v>497</v>
      </c>
      <c r="H50" s="44" t="s">
        <v>15</v>
      </c>
      <c r="I50" s="45" t="str">
        <f>IF(ISBLANK(H50),"",VLOOKUP(H50,Útmutató!$B$9:$C$12,2,FALSE))</f>
        <v>signature</v>
      </c>
      <c r="J50" s="46" t="s">
        <v>363</v>
      </c>
      <c r="K50" s="45" t="s">
        <v>285</v>
      </c>
      <c r="L50" s="46" t="s">
        <v>364</v>
      </c>
    </row>
    <row r="51" spans="1:12" s="29" customFormat="1" ht="324" x14ac:dyDescent="0.25">
      <c r="A51" s="55" t="s">
        <v>365</v>
      </c>
      <c r="B51" s="44" t="s">
        <v>366</v>
      </c>
      <c r="C51" s="45" t="s">
        <v>367</v>
      </c>
      <c r="D51" s="46" t="s">
        <v>368</v>
      </c>
      <c r="E51" s="45" t="s">
        <v>498</v>
      </c>
      <c r="F51" s="46" t="s">
        <v>369</v>
      </c>
      <c r="G51" s="45" t="s">
        <v>499</v>
      </c>
      <c r="H51" s="44" t="s">
        <v>11</v>
      </c>
      <c r="I51" s="45" t="str">
        <f>IF(ISBLANK(H51),"",VLOOKUP(H51,Útmutató!$B$9:$C$12,2,FALSE))</f>
        <v>term grade</v>
      </c>
      <c r="J51" s="46" t="s">
        <v>370</v>
      </c>
      <c r="K51" s="45" t="s">
        <v>371</v>
      </c>
      <c r="L51" s="46" t="s">
        <v>372</v>
      </c>
    </row>
    <row r="52" spans="1:12" s="29" customFormat="1" ht="409.5" x14ac:dyDescent="0.25">
      <c r="A52" s="44" t="s">
        <v>373</v>
      </c>
      <c r="B52" s="44" t="s">
        <v>374</v>
      </c>
      <c r="C52" s="45" t="s">
        <v>375</v>
      </c>
      <c r="D52" s="46" t="s">
        <v>376</v>
      </c>
      <c r="E52" s="45" t="s">
        <v>500</v>
      </c>
      <c r="F52" s="46" t="s">
        <v>377</v>
      </c>
      <c r="G52" s="45" t="s">
        <v>501</v>
      </c>
      <c r="H52" s="44" t="s">
        <v>11</v>
      </c>
      <c r="I52" s="45" t="str">
        <f>IF(ISBLANK(H52),"",VLOOKUP(H52,Útmutató!$B$9:$C$12,2,FALSE))</f>
        <v>term grade</v>
      </c>
      <c r="J52" s="46" t="s">
        <v>378</v>
      </c>
      <c r="K52" s="45" t="s">
        <v>379</v>
      </c>
      <c r="L52" s="46" t="s">
        <v>380</v>
      </c>
    </row>
    <row r="53" spans="1:12" s="29" customFormat="1" ht="348" x14ac:dyDescent="0.25">
      <c r="A53" s="44" t="s">
        <v>381</v>
      </c>
      <c r="B53" s="44" t="s">
        <v>382</v>
      </c>
      <c r="C53" s="45" t="s">
        <v>383</v>
      </c>
      <c r="D53" s="46" t="s">
        <v>384</v>
      </c>
      <c r="E53" s="45" t="s">
        <v>502</v>
      </c>
      <c r="F53" s="46" t="s">
        <v>385</v>
      </c>
      <c r="G53" s="45" t="s">
        <v>503</v>
      </c>
      <c r="H53" s="44" t="s">
        <v>11</v>
      </c>
      <c r="I53" s="45" t="str">
        <f>IF(ISBLANK(H53),"",VLOOKUP(H53,Útmutató!$B$9:$C$12,2,FALSE))</f>
        <v>term grade</v>
      </c>
      <c r="J53" s="46" t="s">
        <v>378</v>
      </c>
      <c r="K53" s="45" t="s">
        <v>386</v>
      </c>
      <c r="L53" s="46" t="s">
        <v>387</v>
      </c>
    </row>
    <row r="54" spans="1:12" s="29" customFormat="1" ht="288" x14ac:dyDescent="0.25">
      <c r="A54" s="44" t="s">
        <v>388</v>
      </c>
      <c r="B54" s="44" t="s">
        <v>280</v>
      </c>
      <c r="C54" s="45" t="s">
        <v>281</v>
      </c>
      <c r="D54" s="46" t="s">
        <v>389</v>
      </c>
      <c r="E54" s="45" t="s">
        <v>504</v>
      </c>
      <c r="F54" s="46" t="s">
        <v>283</v>
      </c>
      <c r="G54" s="45" t="s">
        <v>505</v>
      </c>
      <c r="H54" s="44" t="s">
        <v>15</v>
      </c>
      <c r="I54" s="45" t="str">
        <f>IF(ISBLANK(H54),"",VLOOKUP(H54,Útmutató!$B$9:$C$12,2,FALSE))</f>
        <v>signature</v>
      </c>
      <c r="J54" s="46" t="s">
        <v>284</v>
      </c>
      <c r="K54" s="45" t="s">
        <v>285</v>
      </c>
      <c r="L54" s="46" t="e">
        <f>- Különböző típusú járművek szerelési és karbantartási utasításai
- Szervizek munkautasításai</f>
        <v>#NAME?</v>
      </c>
    </row>
    <row r="55" spans="1:12" s="29" customFormat="1" ht="409.5" x14ac:dyDescent="0.25">
      <c r="A55" s="44" t="s">
        <v>390</v>
      </c>
      <c r="B55" s="44" t="s">
        <v>391</v>
      </c>
      <c r="C55" s="45" t="s">
        <v>392</v>
      </c>
      <c r="D55" s="46" t="s">
        <v>393</v>
      </c>
      <c r="E55" s="45" t="s">
        <v>506</v>
      </c>
      <c r="F55" s="46" t="s">
        <v>394</v>
      </c>
      <c r="G55" s="45" t="s">
        <v>507</v>
      </c>
      <c r="H55" s="44" t="s">
        <v>11</v>
      </c>
      <c r="I55" s="45" t="s">
        <v>12</v>
      </c>
      <c r="J55" s="46" t="s">
        <v>378</v>
      </c>
      <c r="K55" s="45" t="s">
        <v>395</v>
      </c>
      <c r="L55" s="46" t="s">
        <v>396</v>
      </c>
    </row>
    <row r="56" spans="1:12" s="29" customFormat="1" ht="409.5" x14ac:dyDescent="0.25">
      <c r="A56" s="55" t="s">
        <v>397</v>
      </c>
      <c r="B56" s="44" t="s">
        <v>398</v>
      </c>
      <c r="C56" s="45" t="s">
        <v>399</v>
      </c>
      <c r="D56" s="46" t="s">
        <v>400</v>
      </c>
      <c r="E56" s="45" t="s">
        <v>508</v>
      </c>
      <c r="F56" s="46" t="s">
        <v>401</v>
      </c>
      <c r="G56" s="45" t="s">
        <v>509</v>
      </c>
      <c r="H56" s="44" t="s">
        <v>11</v>
      </c>
      <c r="I56" s="45" t="str">
        <f>IF(ISBLANK(H56),"",VLOOKUP(H56,Útmutató!$B$9:$C$12,2,FALSE))</f>
        <v>term grade</v>
      </c>
      <c r="J56" s="46" t="s">
        <v>192</v>
      </c>
      <c r="K56" s="45" t="s">
        <v>402</v>
      </c>
      <c r="L56" s="46" t="s">
        <v>403</v>
      </c>
    </row>
    <row r="57" spans="1:12" s="29" customFormat="1" ht="409.5" x14ac:dyDescent="0.25">
      <c r="A57" s="44" t="s">
        <v>404</v>
      </c>
      <c r="B57" s="44" t="s">
        <v>405</v>
      </c>
      <c r="C57" s="45" t="s">
        <v>406</v>
      </c>
      <c r="D57" s="46" t="s">
        <v>407</v>
      </c>
      <c r="E57" s="45" t="s">
        <v>510</v>
      </c>
      <c r="F57" s="46" t="s">
        <v>408</v>
      </c>
      <c r="G57" s="45" t="s">
        <v>512</v>
      </c>
      <c r="H57" s="44" t="s">
        <v>11</v>
      </c>
      <c r="I57" s="45" t="str">
        <f>IF(ISBLANK(H57),"",VLOOKUP(H57,Útmutató!$B$9:$C$12,2,FALSE))</f>
        <v>term grade</v>
      </c>
      <c r="J57" s="46" t="s">
        <v>378</v>
      </c>
      <c r="K57" s="45" t="s">
        <v>395</v>
      </c>
      <c r="L57" s="46" t="s">
        <v>409</v>
      </c>
    </row>
    <row r="58" spans="1:12" s="29" customFormat="1" ht="288" x14ac:dyDescent="0.25">
      <c r="A58" s="44" t="s">
        <v>410</v>
      </c>
      <c r="B58" s="44" t="s">
        <v>411</v>
      </c>
      <c r="C58" s="45" t="s">
        <v>412</v>
      </c>
      <c r="D58" s="46" t="s">
        <v>413</v>
      </c>
      <c r="E58" s="45" t="s">
        <v>511</v>
      </c>
      <c r="F58" s="46" t="s">
        <v>362</v>
      </c>
      <c r="G58" s="45" t="s">
        <v>513</v>
      </c>
      <c r="H58" s="44" t="s">
        <v>15</v>
      </c>
      <c r="I58" s="45" t="s">
        <v>16</v>
      </c>
      <c r="J58" s="46" t="s">
        <v>284</v>
      </c>
      <c r="K58" s="45" t="s">
        <v>285</v>
      </c>
      <c r="L58" s="46" t="s">
        <v>414</v>
      </c>
    </row>
    <row r="59" spans="1:12" s="22" customFormat="1" ht="15" x14ac:dyDescent="0.25">
      <c r="A59" s="64"/>
      <c r="B59" s="44"/>
      <c r="C59" s="45"/>
      <c r="D59" s="52"/>
      <c r="E59" s="62"/>
      <c r="F59" s="52"/>
      <c r="G59" s="62"/>
      <c r="H59" s="63"/>
      <c r="I59" s="62" t="str">
        <f>IF(ISBLANK(H59),"",VLOOKUP(H59,Útmutató!$B$9:$C$12,2,FALSE))</f>
        <v/>
      </c>
      <c r="J59" s="52"/>
      <c r="K59" s="62"/>
      <c r="L59" s="52"/>
    </row>
    <row r="60" spans="1:12" s="26" customFormat="1" ht="14.25" x14ac:dyDescent="0.25">
      <c r="A60" s="66" t="s">
        <v>415</v>
      </c>
      <c r="B60" s="66"/>
      <c r="C60" s="66"/>
      <c r="D60" s="67"/>
      <c r="E60" s="67"/>
      <c r="F60" s="67"/>
      <c r="G60" s="67"/>
      <c r="H60" s="67"/>
      <c r="I60" s="67"/>
      <c r="J60" s="67"/>
      <c r="K60" s="67"/>
      <c r="L60" s="67"/>
    </row>
    <row r="61" spans="1:12" s="30" customFormat="1" ht="156" x14ac:dyDescent="0.25">
      <c r="A61" s="61" t="s">
        <v>416</v>
      </c>
      <c r="B61" s="52" t="s">
        <v>417</v>
      </c>
      <c r="C61" s="62" t="s">
        <v>418</v>
      </c>
      <c r="D61" s="52" t="s">
        <v>419</v>
      </c>
      <c r="E61" s="62" t="s">
        <v>581</v>
      </c>
      <c r="F61" s="52" t="s">
        <v>420</v>
      </c>
      <c r="G61" s="62" t="s">
        <v>582</v>
      </c>
      <c r="H61" s="63" t="s">
        <v>15</v>
      </c>
      <c r="I61" s="62" t="str">
        <f>IF(ISBLANK(H61),"",VLOOKUP(H61,[3]Útmutató!$B$9:$C$12,2,FALSE))</f>
        <v>signature</v>
      </c>
      <c r="J61" s="52" t="s">
        <v>421</v>
      </c>
      <c r="K61" s="62" t="s">
        <v>422</v>
      </c>
      <c r="L61" s="52" t="s">
        <v>423</v>
      </c>
    </row>
    <row r="62" spans="1:12" s="30" customFormat="1" ht="372" x14ac:dyDescent="0.25">
      <c r="A62" s="61" t="s">
        <v>424</v>
      </c>
      <c r="B62" s="52" t="s">
        <v>425</v>
      </c>
      <c r="C62" s="62" t="s">
        <v>426</v>
      </c>
      <c r="D62" s="52" t="s">
        <v>427</v>
      </c>
      <c r="E62" s="62" t="s">
        <v>583</v>
      </c>
      <c r="F62" s="52" t="s">
        <v>428</v>
      </c>
      <c r="G62" s="62" t="s">
        <v>584</v>
      </c>
      <c r="H62" s="63" t="s">
        <v>15</v>
      </c>
      <c r="I62" s="62" t="str">
        <f>IF(ISBLANK(H62),"",VLOOKUP(H62,[3]Útmutató!$B$9:$C$12,2,FALSE))</f>
        <v>signature</v>
      </c>
      <c r="J62" s="52" t="s">
        <v>421</v>
      </c>
      <c r="K62" s="62" t="s">
        <v>429</v>
      </c>
      <c r="L62" s="52" t="s">
        <v>430</v>
      </c>
    </row>
    <row r="63" spans="1:12" s="31" customFormat="1" ht="15" x14ac:dyDescent="0.25">
      <c r="A63" s="67"/>
      <c r="B63" s="67"/>
      <c r="C63" s="67"/>
      <c r="D63" s="67"/>
      <c r="E63" s="67"/>
      <c r="F63" s="67"/>
      <c r="G63" s="67"/>
      <c r="H63" s="67"/>
      <c r="I63" s="67"/>
      <c r="J63" s="67"/>
      <c r="K63" s="67"/>
      <c r="L63" s="67"/>
    </row>
    <row r="64" spans="1:12" s="31" customFormat="1" ht="15" x14ac:dyDescent="0.25">
      <c r="A64" s="68" t="s">
        <v>431</v>
      </c>
      <c r="B64" s="68"/>
      <c r="C64" s="68"/>
      <c r="D64" s="68"/>
      <c r="E64" s="67"/>
      <c r="F64" s="67"/>
      <c r="G64" s="67"/>
      <c r="H64" s="67"/>
      <c r="I64" s="67"/>
      <c r="J64" s="67"/>
      <c r="K64" s="67"/>
      <c r="L64" s="67"/>
    </row>
    <row r="65" spans="1:12" s="32" customFormat="1" ht="312" x14ac:dyDescent="0.25">
      <c r="A65" s="64" t="s">
        <v>432</v>
      </c>
      <c r="B65" s="44" t="s">
        <v>433</v>
      </c>
      <c r="C65" s="45" t="s">
        <v>434</v>
      </c>
      <c r="D65" s="50" t="s">
        <v>435</v>
      </c>
      <c r="E65" s="51" t="s">
        <v>436</v>
      </c>
      <c r="F65" s="50" t="s">
        <v>437</v>
      </c>
      <c r="G65" s="51" t="s">
        <v>438</v>
      </c>
      <c r="H65" s="65" t="s">
        <v>11</v>
      </c>
      <c r="I65" s="51" t="str">
        <f>IF(ISBLANK(H65),"",VLOOKUP(H65,[4]Útmutató!$B$9:$C$12,2,FALSE))</f>
        <v>term grade</v>
      </c>
      <c r="J65" s="50" t="s">
        <v>439</v>
      </c>
      <c r="K65" s="51" t="s">
        <v>440</v>
      </c>
      <c r="L65" s="50" t="s">
        <v>441</v>
      </c>
    </row>
    <row r="66" spans="1:12" s="32" customFormat="1" ht="409.5" x14ac:dyDescent="0.25">
      <c r="A66" s="44" t="s">
        <v>442</v>
      </c>
      <c r="B66" s="44" t="s">
        <v>443</v>
      </c>
      <c r="C66" s="45" t="s">
        <v>57</v>
      </c>
      <c r="D66" s="46" t="s">
        <v>609</v>
      </c>
      <c r="E66" s="45" t="s">
        <v>514</v>
      </c>
      <c r="F66" s="46" t="s">
        <v>610</v>
      </c>
      <c r="G66" s="45" t="s">
        <v>515</v>
      </c>
      <c r="H66" s="44" t="s">
        <v>9</v>
      </c>
      <c r="I66" s="45" t="str">
        <f>IF(ISBLANK(H66),"",VLOOKUP(H66,[1]Útmutató!$B$9:$C$12,2,FALSE))</f>
        <v>examination</v>
      </c>
      <c r="J66" s="52" t="s">
        <v>314</v>
      </c>
      <c r="K66" s="53" t="s">
        <v>60</v>
      </c>
      <c r="L66" s="56" t="s">
        <v>444</v>
      </c>
    </row>
    <row r="67" spans="1:12" s="32" customFormat="1" ht="409.5" x14ac:dyDescent="0.25">
      <c r="A67" s="44" t="s">
        <v>445</v>
      </c>
      <c r="B67" s="44" t="s">
        <v>446</v>
      </c>
      <c r="C67" s="45" t="s">
        <v>85</v>
      </c>
      <c r="D67" s="46" t="s">
        <v>86</v>
      </c>
      <c r="E67" s="45" t="s">
        <v>526</v>
      </c>
      <c r="F67" s="46" t="s">
        <v>447</v>
      </c>
      <c r="G67" s="45" t="s">
        <v>527</v>
      </c>
      <c r="H67" s="54" t="s">
        <v>81</v>
      </c>
      <c r="I67" s="45" t="str">
        <f>IF(ISBLANK(H67),"",VLOOKUP(H67,[1]Útmutató!$B$9:$C$12,2,FALSE))</f>
        <v>term grade</v>
      </c>
      <c r="J67" s="46" t="s">
        <v>87</v>
      </c>
      <c r="K67" s="45" t="s">
        <v>88</v>
      </c>
      <c r="L67" s="46" t="s">
        <v>448</v>
      </c>
    </row>
    <row r="68" spans="1:12" s="32" customFormat="1" ht="409.5" x14ac:dyDescent="0.25">
      <c r="A68" s="44" t="s">
        <v>449</v>
      </c>
      <c r="B68" s="44" t="s">
        <v>450</v>
      </c>
      <c r="C68" s="45" t="s">
        <v>117</v>
      </c>
      <c r="D68" s="46" t="s">
        <v>611</v>
      </c>
      <c r="E68" s="45" t="s">
        <v>535</v>
      </c>
      <c r="F68" s="46" t="s">
        <v>610</v>
      </c>
      <c r="G68" s="45" t="s">
        <v>536</v>
      </c>
      <c r="H68" s="44" t="s">
        <v>9</v>
      </c>
      <c r="I68" s="45" t="str">
        <f>IF(ISBLANK(H68),"",VLOOKUP(H68,[1]Útmutató!$B$9:$C$12,2,FALSE))</f>
        <v>examination</v>
      </c>
      <c r="J68" s="46" t="s">
        <v>59</v>
      </c>
      <c r="K68" s="53" t="s">
        <v>537</v>
      </c>
      <c r="L68" s="56" t="s">
        <v>444</v>
      </c>
    </row>
    <row r="69" spans="1:12" s="32" customFormat="1" ht="409.5" x14ac:dyDescent="0.25">
      <c r="A69" s="44" t="s">
        <v>451</v>
      </c>
      <c r="B69" s="44" t="s">
        <v>452</v>
      </c>
      <c r="C69" s="45" t="s">
        <v>168</v>
      </c>
      <c r="D69" s="46" t="s">
        <v>169</v>
      </c>
      <c r="E69" s="45" t="s">
        <v>559</v>
      </c>
      <c r="F69" s="46" t="s">
        <v>170</v>
      </c>
      <c r="G69" s="45" t="s">
        <v>560</v>
      </c>
      <c r="H69" s="44" t="s">
        <v>81</v>
      </c>
      <c r="I69" s="45" t="str">
        <f>IF(ISBLANK(H69),"",VLOOKUP(H69,[1]Útmutató!$B$9:$C$12,2,FALSE))</f>
        <v>term grade</v>
      </c>
      <c r="J69" s="46" t="s">
        <v>171</v>
      </c>
      <c r="K69" s="45" t="s">
        <v>172</v>
      </c>
      <c r="L69" s="46" t="s">
        <v>453</v>
      </c>
    </row>
    <row r="70" spans="1:12" s="32" customFormat="1" ht="264" x14ac:dyDescent="0.25">
      <c r="A70" s="44" t="s">
        <v>454</v>
      </c>
      <c r="B70" s="44" t="s">
        <v>455</v>
      </c>
      <c r="C70" s="45" t="s">
        <v>456</v>
      </c>
      <c r="D70" s="46" t="s">
        <v>177</v>
      </c>
      <c r="E70" s="45" t="s">
        <v>561</v>
      </c>
      <c r="F70" s="56" t="s">
        <v>178</v>
      </c>
      <c r="G70" s="53" t="s">
        <v>562</v>
      </c>
      <c r="H70" s="44" t="s">
        <v>9</v>
      </c>
      <c r="I70" s="45" t="str">
        <f>IF(ISBLANK(H70),"",VLOOKUP(H70,[1]Útmutató!$B$9:$C$12,2,FALSE))</f>
        <v>examination</v>
      </c>
      <c r="J70" s="46" t="s">
        <v>179</v>
      </c>
      <c r="K70" s="45" t="s">
        <v>180</v>
      </c>
      <c r="L70" s="46" t="s">
        <v>457</v>
      </c>
    </row>
    <row r="71" spans="1:12" s="32" customFormat="1" ht="409.5" x14ac:dyDescent="0.25">
      <c r="A71" s="44" t="s">
        <v>458</v>
      </c>
      <c r="B71" s="44" t="s">
        <v>459</v>
      </c>
      <c r="C71" s="45" t="s">
        <v>460</v>
      </c>
      <c r="D71" s="46" t="s">
        <v>613</v>
      </c>
      <c r="E71" s="45" t="s">
        <v>570</v>
      </c>
      <c r="F71" s="46" t="s">
        <v>58</v>
      </c>
      <c r="G71" s="45" t="s">
        <v>571</v>
      </c>
      <c r="H71" s="44" t="s">
        <v>81</v>
      </c>
      <c r="I71" s="59" t="str">
        <f>IF(ISBLANK(H71),"",VLOOKUP(H71,[1]Útmutató!$B$9:$C$12,2,FALSE))</f>
        <v>term grade</v>
      </c>
      <c r="J71" s="60" t="s">
        <v>232</v>
      </c>
      <c r="K71" s="53" t="s">
        <v>233</v>
      </c>
      <c r="L71" s="56" t="s">
        <v>461</v>
      </c>
    </row>
    <row r="72" spans="1:12" s="32" customFormat="1" ht="409.5" x14ac:dyDescent="0.25">
      <c r="A72" s="44" t="s">
        <v>462</v>
      </c>
      <c r="B72" s="44" t="s">
        <v>463</v>
      </c>
      <c r="C72" s="58" t="s">
        <v>197</v>
      </c>
      <c r="D72" s="46" t="s">
        <v>198</v>
      </c>
      <c r="E72" s="45" t="s">
        <v>568</v>
      </c>
      <c r="F72" s="46" t="s">
        <v>612</v>
      </c>
      <c r="G72" s="45" t="s">
        <v>569</v>
      </c>
      <c r="H72" s="44" t="s">
        <v>94</v>
      </c>
      <c r="I72" s="45" t="str">
        <f>IF(ISBLANK(H72),"",VLOOKUP(H72,[1]Útmutató!$B$9:$C$12,2,FALSE))</f>
        <v>examination</v>
      </c>
      <c r="J72" s="46" t="s">
        <v>199</v>
      </c>
      <c r="K72" s="45" t="s">
        <v>200</v>
      </c>
      <c r="L72" s="46" t="s">
        <v>453</v>
      </c>
    </row>
    <row r="73" spans="1:12" ht="33.75" hidden="1" customHeight="1" x14ac:dyDescent="0.25">
      <c r="A73" s="26"/>
      <c r="B73" s="27"/>
      <c r="C73" s="27"/>
      <c r="D73" s="26"/>
      <c r="E73" s="26"/>
      <c r="F73" s="26"/>
      <c r="G73" s="26"/>
      <c r="H73" s="26"/>
      <c r="I73" s="26"/>
      <c r="J73" s="26"/>
      <c r="K73" s="26"/>
      <c r="L73" s="26"/>
    </row>
    <row r="74" spans="1:12" ht="33.75" hidden="1" customHeight="1" x14ac:dyDescent="0.25">
      <c r="A74" s="26"/>
      <c r="B74" s="27"/>
      <c r="C74" s="27"/>
      <c r="D74" s="26"/>
      <c r="E74" s="26"/>
      <c r="F74" s="26"/>
      <c r="G74" s="26"/>
      <c r="H74" s="26"/>
      <c r="I74" s="26"/>
      <c r="J74" s="26"/>
      <c r="K74" s="26"/>
      <c r="L74" s="26"/>
    </row>
    <row r="75" spans="1:12" ht="33.75" hidden="1" customHeight="1" x14ac:dyDescent="0.25">
      <c r="A75" s="26"/>
      <c r="B75" s="27"/>
      <c r="C75" s="27"/>
      <c r="D75" s="26"/>
      <c r="E75" s="26"/>
      <c r="F75" s="26"/>
      <c r="G75" s="26"/>
      <c r="H75" s="26"/>
      <c r="I75" s="26"/>
      <c r="J75" s="26"/>
      <c r="K75" s="26"/>
      <c r="L75" s="26"/>
    </row>
    <row r="76" spans="1:12" ht="33.75" hidden="1" customHeight="1" x14ac:dyDescent="0.25">
      <c r="A76" s="26"/>
      <c r="B76" s="27"/>
      <c r="C76" s="27"/>
      <c r="D76" s="26"/>
      <c r="E76" s="26"/>
      <c r="F76" s="26"/>
      <c r="G76" s="26"/>
      <c r="H76" s="26"/>
      <c r="I76" s="26"/>
      <c r="J76" s="26"/>
      <c r="K76" s="26"/>
      <c r="L76" s="26"/>
    </row>
    <row r="77" spans="1:12" ht="33.75" hidden="1" customHeight="1" x14ac:dyDescent="0.25">
      <c r="A77" s="26"/>
      <c r="B77" s="27"/>
      <c r="C77" s="27"/>
      <c r="D77" s="26"/>
      <c r="E77" s="26"/>
      <c r="F77" s="26"/>
      <c r="G77" s="26"/>
      <c r="H77" s="26"/>
      <c r="I77" s="26"/>
      <c r="J77" s="26"/>
      <c r="K77" s="26"/>
      <c r="L77" s="26"/>
    </row>
    <row r="78" spans="1:12" ht="33.75" hidden="1" customHeight="1" x14ac:dyDescent="0.25">
      <c r="A78" s="26"/>
      <c r="B78" s="27"/>
      <c r="C78" s="27"/>
      <c r="D78" s="26"/>
      <c r="E78" s="26"/>
      <c r="F78" s="26"/>
      <c r="G78" s="26"/>
      <c r="H78" s="26"/>
      <c r="I78" s="26"/>
      <c r="J78" s="26"/>
      <c r="K78" s="26"/>
      <c r="L78" s="26"/>
    </row>
    <row r="79" spans="1:12" ht="33.75" hidden="1" customHeight="1" x14ac:dyDescent="0.25">
      <c r="A79" s="26"/>
      <c r="B79" s="27"/>
      <c r="C79" s="27"/>
      <c r="D79" s="26"/>
      <c r="E79" s="26"/>
      <c r="F79" s="26"/>
      <c r="G79" s="26"/>
      <c r="H79" s="26"/>
      <c r="I79" s="26"/>
      <c r="J79" s="26"/>
      <c r="K79" s="26"/>
      <c r="L79" s="26"/>
    </row>
    <row r="80" spans="1:12" ht="33.75" hidden="1" customHeight="1" x14ac:dyDescent="0.25">
      <c r="A80" s="26"/>
      <c r="B80" s="27"/>
      <c r="C80" s="27"/>
      <c r="D80" s="26"/>
      <c r="E80" s="26"/>
      <c r="F80" s="26"/>
      <c r="G80" s="26"/>
      <c r="H80" s="26"/>
      <c r="I80" s="26"/>
      <c r="J80" s="26"/>
      <c r="K80" s="26"/>
      <c r="L80" s="26"/>
    </row>
    <row r="81" spans="1:12" ht="33.75" hidden="1" customHeight="1" x14ac:dyDescent="0.25">
      <c r="A81" s="26"/>
      <c r="B81" s="27"/>
      <c r="C81" s="27"/>
      <c r="D81" s="26"/>
      <c r="E81" s="26"/>
      <c r="F81" s="26"/>
      <c r="G81" s="26"/>
      <c r="H81" s="26"/>
      <c r="I81" s="26"/>
      <c r="J81" s="26"/>
      <c r="K81" s="26"/>
      <c r="L81" s="26"/>
    </row>
    <row r="82" spans="1:12" ht="33.75" hidden="1" customHeight="1" x14ac:dyDescent="0.25">
      <c r="A82" s="26"/>
      <c r="B82" s="27"/>
      <c r="C82" s="27"/>
      <c r="D82" s="26"/>
      <c r="E82" s="26"/>
      <c r="F82" s="26"/>
      <c r="G82" s="26"/>
      <c r="H82" s="26"/>
      <c r="I82" s="26"/>
      <c r="J82" s="26"/>
      <c r="K82" s="26"/>
      <c r="L82" s="26"/>
    </row>
    <row r="83" spans="1:12" ht="33.75" hidden="1" customHeight="1" x14ac:dyDescent="0.25">
      <c r="A83" s="26"/>
      <c r="B83" s="27"/>
      <c r="C83" s="27"/>
      <c r="D83" s="26"/>
      <c r="E83" s="26"/>
      <c r="F83" s="26"/>
      <c r="G83" s="26"/>
      <c r="H83" s="26"/>
      <c r="I83" s="26"/>
      <c r="J83" s="26"/>
      <c r="K83" s="26"/>
      <c r="L83" s="26"/>
    </row>
    <row r="84" spans="1:12" ht="33.75" hidden="1" customHeight="1" x14ac:dyDescent="0.25">
      <c r="A84" s="26"/>
      <c r="B84" s="27"/>
      <c r="C84" s="27"/>
      <c r="D84" s="26"/>
      <c r="E84" s="26"/>
      <c r="F84" s="26"/>
      <c r="G84" s="26"/>
      <c r="H84" s="26"/>
      <c r="I84" s="26"/>
      <c r="J84" s="26"/>
      <c r="K84" s="26"/>
      <c r="L84" s="26"/>
    </row>
    <row r="85" spans="1:12" ht="33.75" hidden="1" customHeight="1" x14ac:dyDescent="0.25">
      <c r="A85" s="26"/>
      <c r="B85" s="27"/>
      <c r="C85" s="27"/>
      <c r="D85" s="26"/>
      <c r="E85" s="26"/>
      <c r="F85" s="26"/>
      <c r="G85" s="26"/>
      <c r="H85" s="26"/>
      <c r="I85" s="26"/>
      <c r="J85" s="26"/>
      <c r="K85" s="26"/>
      <c r="L85" s="26"/>
    </row>
    <row r="86" spans="1:12" ht="33.75" hidden="1" customHeight="1" x14ac:dyDescent="0.25">
      <c r="A86" s="26"/>
      <c r="B86" s="27"/>
      <c r="C86" s="27"/>
      <c r="D86" s="26"/>
      <c r="E86" s="26"/>
      <c r="F86" s="26"/>
      <c r="G86" s="26"/>
      <c r="H86" s="26"/>
      <c r="I86" s="26"/>
      <c r="J86" s="26"/>
      <c r="K86" s="26"/>
      <c r="L86" s="26"/>
    </row>
    <row r="87" spans="1:12" ht="33.75" hidden="1" customHeight="1" x14ac:dyDescent="0.25">
      <c r="A87" s="26"/>
      <c r="B87" s="27"/>
      <c r="C87" s="27"/>
      <c r="D87" s="26"/>
      <c r="E87" s="26"/>
      <c r="F87" s="26"/>
      <c r="G87" s="26"/>
      <c r="H87" s="26"/>
      <c r="I87" s="26"/>
      <c r="J87" s="26"/>
      <c r="K87" s="26"/>
      <c r="L87" s="26"/>
    </row>
    <row r="88" spans="1:12" ht="33.75" hidden="1" customHeight="1" x14ac:dyDescent="0.25">
      <c r="A88" s="26"/>
      <c r="B88" s="27"/>
      <c r="C88" s="27"/>
      <c r="D88" s="26"/>
      <c r="E88" s="26"/>
      <c r="F88" s="26"/>
      <c r="G88" s="26"/>
      <c r="H88" s="26"/>
      <c r="I88" s="26"/>
      <c r="J88" s="26"/>
      <c r="K88" s="26"/>
      <c r="L88" s="26"/>
    </row>
    <row r="89" spans="1:12" ht="33.75" hidden="1" customHeight="1" x14ac:dyDescent="0.25">
      <c r="A89" s="26"/>
      <c r="B89" s="27"/>
      <c r="C89" s="27"/>
      <c r="D89" s="26"/>
      <c r="E89" s="26"/>
      <c r="F89" s="26"/>
      <c r="G89" s="26"/>
      <c r="H89" s="26"/>
      <c r="I89" s="26"/>
      <c r="J89" s="26"/>
      <c r="K89" s="26"/>
      <c r="L89" s="26"/>
    </row>
    <row r="90" spans="1:12" ht="33.75" hidden="1" customHeight="1" x14ac:dyDescent="0.25">
      <c r="A90" s="26"/>
      <c r="B90" s="27"/>
      <c r="C90" s="27"/>
      <c r="D90" s="26"/>
      <c r="E90" s="26"/>
      <c r="F90" s="26"/>
      <c r="G90" s="26"/>
      <c r="H90" s="26"/>
      <c r="I90" s="26"/>
      <c r="J90" s="26"/>
      <c r="K90" s="26"/>
      <c r="L90" s="26"/>
    </row>
    <row r="91" spans="1:12" ht="33.75" hidden="1" customHeight="1" x14ac:dyDescent="0.25">
      <c r="A91" s="26"/>
      <c r="B91" s="27"/>
      <c r="C91" s="27"/>
      <c r="D91" s="26"/>
      <c r="E91" s="26"/>
      <c r="F91" s="26"/>
      <c r="G91" s="26"/>
      <c r="H91" s="26"/>
      <c r="I91" s="26"/>
      <c r="J91" s="26"/>
      <c r="K91" s="26"/>
      <c r="L91" s="26"/>
    </row>
    <row r="92" spans="1:12" ht="33.75" hidden="1" customHeight="1" x14ac:dyDescent="0.25">
      <c r="A92" s="26"/>
      <c r="B92" s="27"/>
      <c r="C92" s="27"/>
      <c r="D92" s="26"/>
      <c r="E92" s="26"/>
      <c r="F92" s="26"/>
      <c r="G92" s="26"/>
      <c r="H92" s="26"/>
      <c r="I92" s="26"/>
      <c r="J92" s="26"/>
      <c r="K92" s="26"/>
      <c r="L92" s="26"/>
    </row>
    <row r="93" spans="1:12" ht="33.75" hidden="1" customHeight="1" x14ac:dyDescent="0.25">
      <c r="A93" s="26"/>
      <c r="B93" s="27"/>
      <c r="C93" s="27"/>
      <c r="D93" s="26"/>
      <c r="E93" s="26"/>
      <c r="F93" s="26"/>
      <c r="G93" s="26"/>
      <c r="H93" s="26"/>
      <c r="I93" s="26"/>
      <c r="J93" s="26"/>
      <c r="K93" s="26"/>
      <c r="L93" s="26"/>
    </row>
    <row r="94" spans="1:12" ht="33.75" hidden="1" customHeight="1" x14ac:dyDescent="0.25">
      <c r="A94" s="26"/>
      <c r="B94" s="27"/>
      <c r="C94" s="27"/>
      <c r="D94" s="26"/>
      <c r="E94" s="26"/>
      <c r="F94" s="26"/>
      <c r="G94" s="26"/>
      <c r="H94" s="26"/>
      <c r="I94" s="26"/>
      <c r="J94" s="26"/>
      <c r="K94" s="26"/>
      <c r="L94" s="26"/>
    </row>
    <row r="95" spans="1:12" ht="33.75" hidden="1" customHeight="1" x14ac:dyDescent="0.25">
      <c r="A95" s="26"/>
      <c r="B95" s="27"/>
      <c r="C95" s="27"/>
      <c r="D95" s="26"/>
      <c r="E95" s="26"/>
      <c r="F95" s="26"/>
      <c r="G95" s="26"/>
      <c r="H95" s="26"/>
      <c r="I95" s="26"/>
      <c r="J95" s="26"/>
      <c r="K95" s="26"/>
      <c r="L95" s="26"/>
    </row>
    <row r="96" spans="1:12" ht="33.75" hidden="1" customHeight="1" x14ac:dyDescent="0.25">
      <c r="A96" s="26"/>
      <c r="B96" s="27"/>
      <c r="C96" s="27"/>
      <c r="D96" s="26"/>
      <c r="E96" s="26"/>
      <c r="F96" s="26"/>
      <c r="G96" s="26"/>
      <c r="H96" s="26"/>
      <c r="I96" s="26"/>
      <c r="J96" s="26"/>
      <c r="K96" s="26"/>
      <c r="L96" s="26"/>
    </row>
    <row r="97" spans="1:12" ht="33.75" hidden="1" customHeight="1" x14ac:dyDescent="0.25">
      <c r="A97" s="26"/>
      <c r="B97" s="27"/>
      <c r="C97" s="27"/>
      <c r="D97" s="26"/>
      <c r="E97" s="26"/>
      <c r="F97" s="26"/>
      <c r="G97" s="26"/>
      <c r="H97" s="26"/>
      <c r="I97" s="26"/>
      <c r="J97" s="26"/>
      <c r="K97" s="26"/>
      <c r="L97" s="26"/>
    </row>
    <row r="98" spans="1:12" ht="33.75" hidden="1" customHeight="1" x14ac:dyDescent="0.25">
      <c r="A98" s="26"/>
      <c r="B98" s="27"/>
      <c r="C98" s="27"/>
      <c r="D98" s="26"/>
      <c r="E98" s="26"/>
      <c r="F98" s="26"/>
      <c r="G98" s="26"/>
      <c r="H98" s="26"/>
      <c r="I98" s="26"/>
      <c r="J98" s="26"/>
      <c r="K98" s="26"/>
      <c r="L98" s="26"/>
    </row>
    <row r="99" spans="1:12" ht="33.75" hidden="1" customHeight="1" x14ac:dyDescent="0.25">
      <c r="A99" s="26"/>
      <c r="B99" s="27"/>
      <c r="C99" s="27"/>
      <c r="D99" s="26"/>
      <c r="E99" s="26"/>
      <c r="F99" s="26"/>
      <c r="G99" s="26"/>
      <c r="H99" s="26"/>
      <c r="I99" s="26"/>
      <c r="J99" s="26"/>
      <c r="K99" s="26"/>
      <c r="L99" s="26"/>
    </row>
    <row r="100" spans="1:12" ht="33.75" hidden="1" customHeight="1" x14ac:dyDescent="0.25">
      <c r="A100" s="26"/>
      <c r="B100" s="27"/>
      <c r="C100" s="27"/>
      <c r="D100" s="26"/>
      <c r="E100" s="26"/>
      <c r="F100" s="26"/>
      <c r="G100" s="26"/>
      <c r="H100" s="26"/>
      <c r="I100" s="26"/>
      <c r="J100" s="26"/>
      <c r="K100" s="26"/>
      <c r="L100" s="26"/>
    </row>
    <row r="101" spans="1:12" ht="33.75" hidden="1" customHeight="1" x14ac:dyDescent="0.25">
      <c r="A101" s="26"/>
      <c r="B101" s="27"/>
      <c r="C101" s="27"/>
      <c r="D101" s="26"/>
      <c r="E101" s="26"/>
      <c r="F101" s="26"/>
      <c r="G101" s="26"/>
      <c r="H101" s="26"/>
      <c r="I101" s="26"/>
      <c r="J101" s="26"/>
      <c r="K101" s="26"/>
      <c r="L101" s="26"/>
    </row>
    <row r="102" spans="1:12" ht="33.75" hidden="1" customHeight="1" x14ac:dyDescent="0.25">
      <c r="A102" s="26"/>
      <c r="B102" s="27"/>
      <c r="C102" s="27"/>
      <c r="D102" s="26"/>
      <c r="E102" s="26"/>
      <c r="F102" s="26"/>
      <c r="G102" s="26"/>
      <c r="H102" s="26"/>
      <c r="I102" s="26"/>
      <c r="J102" s="26"/>
      <c r="K102" s="26"/>
      <c r="L102" s="26"/>
    </row>
    <row r="103" spans="1:12" ht="33.75" hidden="1" customHeight="1" x14ac:dyDescent="0.25">
      <c r="A103" s="26"/>
      <c r="B103" s="27"/>
      <c r="C103" s="27"/>
      <c r="D103" s="26"/>
      <c r="E103" s="26"/>
      <c r="F103" s="26"/>
      <c r="G103" s="26"/>
      <c r="H103" s="26"/>
      <c r="I103" s="26"/>
      <c r="J103" s="26"/>
      <c r="K103" s="26"/>
      <c r="L103" s="26"/>
    </row>
    <row r="104" spans="1:12" ht="33.75" hidden="1" customHeight="1" x14ac:dyDescent="0.25">
      <c r="A104" s="26"/>
      <c r="B104" s="27"/>
      <c r="C104" s="27"/>
      <c r="D104" s="26"/>
      <c r="E104" s="26"/>
      <c r="F104" s="26"/>
      <c r="G104" s="26"/>
      <c r="H104" s="26"/>
      <c r="I104" s="26"/>
      <c r="J104" s="26"/>
      <c r="K104" s="26"/>
      <c r="L104" s="26"/>
    </row>
    <row r="105" spans="1:12" ht="33.75" hidden="1" customHeight="1" x14ac:dyDescent="0.25">
      <c r="A105" s="26"/>
      <c r="B105" s="27"/>
      <c r="C105" s="27"/>
      <c r="D105" s="26"/>
      <c r="E105" s="26"/>
      <c r="F105" s="26"/>
      <c r="G105" s="26"/>
      <c r="H105" s="26"/>
      <c r="I105" s="26"/>
      <c r="J105" s="26"/>
      <c r="K105" s="26"/>
      <c r="L105" s="26"/>
    </row>
    <row r="106" spans="1:12" ht="33.75" hidden="1" customHeight="1" x14ac:dyDescent="0.25">
      <c r="A106" s="26"/>
      <c r="B106" s="27"/>
      <c r="C106" s="27"/>
      <c r="D106" s="26"/>
      <c r="E106" s="26"/>
      <c r="F106" s="26"/>
      <c r="G106" s="26"/>
      <c r="H106" s="26"/>
      <c r="I106" s="26"/>
      <c r="J106" s="26"/>
      <c r="K106" s="26"/>
      <c r="L106" s="26"/>
    </row>
    <row r="107" spans="1:12" ht="33.75" hidden="1" customHeight="1" x14ac:dyDescent="0.25">
      <c r="A107" s="26"/>
      <c r="B107" s="27"/>
      <c r="C107" s="27"/>
      <c r="D107" s="26"/>
      <c r="E107" s="26"/>
      <c r="F107" s="26"/>
      <c r="G107" s="26"/>
      <c r="H107" s="26"/>
      <c r="I107" s="26"/>
      <c r="J107" s="26"/>
      <c r="K107" s="26"/>
      <c r="L107" s="26"/>
    </row>
    <row r="108" spans="1:12" ht="33.75" hidden="1" customHeight="1" x14ac:dyDescent="0.25">
      <c r="A108" s="26"/>
      <c r="B108" s="27"/>
      <c r="C108" s="27"/>
      <c r="D108" s="26"/>
      <c r="E108" s="26"/>
      <c r="F108" s="26"/>
      <c r="G108" s="26"/>
      <c r="H108" s="26"/>
      <c r="I108" s="26"/>
      <c r="J108" s="26"/>
      <c r="K108" s="26"/>
      <c r="L108" s="26"/>
    </row>
    <row r="109" spans="1:12" ht="33.75" hidden="1" customHeight="1" x14ac:dyDescent="0.25">
      <c r="A109" s="26"/>
      <c r="B109" s="27"/>
      <c r="C109" s="27"/>
      <c r="D109" s="26"/>
      <c r="E109" s="26"/>
      <c r="F109" s="26"/>
      <c r="G109" s="26"/>
      <c r="H109" s="26"/>
      <c r="I109" s="26"/>
      <c r="J109" s="26"/>
      <c r="K109" s="26"/>
      <c r="L109" s="26"/>
    </row>
    <row r="110" spans="1:12" ht="33.75" hidden="1" customHeight="1" x14ac:dyDescent="0.25">
      <c r="A110" s="26"/>
      <c r="B110" s="27"/>
      <c r="C110" s="27"/>
      <c r="D110" s="26"/>
      <c r="E110" s="26"/>
      <c r="F110" s="26"/>
      <c r="G110" s="26"/>
      <c r="H110" s="26"/>
      <c r="I110" s="26"/>
      <c r="J110" s="26"/>
      <c r="K110" s="26"/>
      <c r="L110" s="26"/>
    </row>
    <row r="111" spans="1:12" ht="33.75" hidden="1" customHeight="1" x14ac:dyDescent="0.25">
      <c r="A111" s="26"/>
      <c r="B111" s="27"/>
      <c r="C111" s="27"/>
      <c r="D111" s="26"/>
      <c r="E111" s="26"/>
      <c r="F111" s="26"/>
      <c r="G111" s="26"/>
      <c r="H111" s="26"/>
      <c r="I111" s="26"/>
      <c r="J111" s="26"/>
      <c r="K111" s="26"/>
      <c r="L111" s="26"/>
    </row>
    <row r="112" spans="1:12" ht="33.75" hidden="1" customHeight="1" x14ac:dyDescent="0.25">
      <c r="A112" s="26"/>
      <c r="B112" s="27"/>
      <c r="C112" s="27"/>
      <c r="D112" s="26"/>
      <c r="E112" s="26"/>
      <c r="F112" s="26"/>
      <c r="G112" s="26"/>
      <c r="H112" s="26"/>
      <c r="I112" s="26"/>
      <c r="J112" s="26"/>
      <c r="K112" s="26"/>
      <c r="L112" s="26"/>
    </row>
    <row r="113" spans="1:12" ht="33.75" hidden="1" customHeight="1" x14ac:dyDescent="0.25">
      <c r="A113" s="26"/>
      <c r="B113" s="27"/>
      <c r="C113" s="27"/>
      <c r="D113" s="26"/>
      <c r="E113" s="26"/>
      <c r="F113" s="26"/>
      <c r="G113" s="26"/>
      <c r="H113" s="26"/>
      <c r="I113" s="26"/>
      <c r="J113" s="26"/>
      <c r="K113" s="26"/>
      <c r="L113" s="26"/>
    </row>
    <row r="114" spans="1:12" ht="33.75" hidden="1" customHeight="1" x14ac:dyDescent="0.25">
      <c r="A114" s="26"/>
      <c r="B114" s="27"/>
      <c r="C114" s="27"/>
      <c r="D114" s="26"/>
      <c r="E114" s="26"/>
      <c r="F114" s="26"/>
      <c r="G114" s="26"/>
      <c r="H114" s="26"/>
      <c r="I114" s="26"/>
      <c r="J114" s="26"/>
      <c r="K114" s="26"/>
      <c r="L114" s="26"/>
    </row>
    <row r="115" spans="1:12" ht="33.75" hidden="1" customHeight="1" x14ac:dyDescent="0.25">
      <c r="A115" s="26"/>
      <c r="B115" s="27"/>
      <c r="C115" s="27"/>
      <c r="D115" s="26"/>
      <c r="E115" s="26"/>
      <c r="F115" s="26"/>
      <c r="G115" s="26"/>
      <c r="H115" s="26"/>
      <c r="I115" s="26"/>
      <c r="J115" s="26"/>
      <c r="K115" s="26"/>
      <c r="L115" s="26"/>
    </row>
    <row r="116" spans="1:12" ht="33.75" hidden="1" customHeight="1" x14ac:dyDescent="0.25">
      <c r="A116" s="26"/>
      <c r="B116" s="27"/>
      <c r="C116" s="27"/>
      <c r="D116" s="26"/>
      <c r="E116" s="26"/>
      <c r="F116" s="26"/>
      <c r="G116" s="26"/>
      <c r="H116" s="26"/>
      <c r="I116" s="26"/>
      <c r="J116" s="26"/>
      <c r="K116" s="26"/>
      <c r="L116" s="26"/>
    </row>
    <row r="117" spans="1:12" ht="33.75" hidden="1" customHeight="1" x14ac:dyDescent="0.25">
      <c r="A117" s="26"/>
      <c r="B117" s="27"/>
      <c r="C117" s="27"/>
      <c r="D117" s="26"/>
      <c r="E117" s="26"/>
      <c r="F117" s="26"/>
      <c r="G117" s="26"/>
      <c r="H117" s="26"/>
      <c r="I117" s="26"/>
      <c r="J117" s="26"/>
      <c r="K117" s="26"/>
      <c r="L117" s="26"/>
    </row>
    <row r="118" spans="1:12" ht="33.75" customHeight="1" x14ac:dyDescent="0.25"/>
  </sheetData>
  <mergeCells count="6">
    <mergeCell ref="J2:K2"/>
    <mergeCell ref="A60:C60"/>
    <mergeCell ref="B2:C2"/>
    <mergeCell ref="D2:E2"/>
    <mergeCell ref="F2:G2"/>
    <mergeCell ref="H2:I2"/>
  </mergeCells>
  <dataValidations count="1">
    <dataValidation type="list" allowBlank="1" showInputMessage="1" showErrorMessage="1" sqref="H61:H62 H65:H72 H4:H5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revision/>
  <dcterms:created xsi:type="dcterms:W3CDTF">2016-05-11T08:28:59Z</dcterms:created>
  <dcterms:modified xsi:type="dcterms:W3CDTF">2017-07-12T21:50:54Z</dcterms:modified>
</cp:coreProperties>
</file>