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7230" firstSheet="1" activeTab="1"/>
  </bookViews>
  <sheets>
    <sheet name="Útmutató" sheetId="1" r:id="rId1"/>
    <sheet name="nemzetkoziMA"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xlnm.Print_Area" localSheetId="1">nemzetkoziMA!$A$7:$L$99</definedName>
    <definedName name="__xlnm.Print_Area" localSheetId="0">Útmutató!$A$1:$E$18</definedName>
    <definedName name="_GoBack" localSheetId="1">nemzetkoziMA!$F$28</definedName>
    <definedName name="Bejegyzes">Útmutató!$B$9:$B$12</definedName>
    <definedName name="_xlnm.Print_Area" localSheetId="1">nemzetkoziMA!$A$7:$L$99</definedName>
    <definedName name="_xlnm.Print_Area" localSheetId="0">Útmutató!$A$1:$E$18</definedName>
  </definedNames>
  <calcPr calcId="125725"/>
</workbook>
</file>

<file path=xl/calcChain.xml><?xml version="1.0" encoding="utf-8"?>
<calcChain xmlns="http://schemas.openxmlformats.org/spreadsheetml/2006/main">
  <c r="I32" i="2"/>
  <c r="I4"/>
  <c r="I37"/>
  <c r="I38"/>
  <c r="I30"/>
  <c r="I18"/>
  <c r="I13"/>
  <c r="I5"/>
  <c r="I8"/>
  <c r="I26"/>
  <c r="I31"/>
  <c r="I22"/>
  <c r="I17"/>
  <c r="I15"/>
  <c r="I14"/>
  <c r="I11"/>
  <c r="I19"/>
  <c r="I10"/>
  <c r="I23"/>
  <c r="I34"/>
  <c r="I27"/>
  <c r="I20"/>
  <c r="I21"/>
  <c r="I9"/>
  <c r="I36"/>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alcChain>
</file>

<file path=xl/sharedStrings.xml><?xml version="1.0" encoding="utf-8"?>
<sst xmlns="http://schemas.openxmlformats.org/spreadsheetml/2006/main" count="440" uniqueCount="354">
  <si>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</si>
  <si>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</si>
  <si>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</si>
  <si>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</si>
  <si>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</si>
  <si>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</si>
  <si>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</si>
  <si>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</si>
  <si>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</si>
  <si>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</si>
  <si>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</si>
  <si>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</si>
  <si>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</si>
  <si>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</si>
  <si>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</si>
  <si>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</si>
  <si>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</si>
  <si>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</si>
  <si>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</si>
  <si>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</si>
  <si>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</si>
  <si>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</si>
  <si>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</si>
  <si>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</si>
  <si>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</si>
  <si>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</si>
  <si>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</si>
  <si>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</si>
  <si>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</si>
  <si>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</si>
  <si>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</si>
  <si>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</si>
  <si>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Nemzetközi tanulmányok mesterképzési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</si>
  <si>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</si>
  <si>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</si>
  <si>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</si>
  <si>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</si>
  <si>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</si>
  <si>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</si>
  <si>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</si>
  <si>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</si>
  <si>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</si>
  <si>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</si>
  <si>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</si>
  <si>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</si>
  <si>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</si>
  <si>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</si>
  <si>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</si>
  <si>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</si>
  <si>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</si>
  <si>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</si>
  <si>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Vizsgára bocsátás feltétele: félév végi zárthelyi dolgozat 50%-os teljesítése</t>
  </si>
  <si>
    <t>Requirement(s) for admission to examination:  an end-term test with a minimum passing rate of 50%</t>
  </si>
  <si>
    <t>Kiss Ferenc-Vallner Judit: Környezettudományi alapismeretek, 2001.
Kiss Ferenc, Lakatos Gyula, Rakonczai János, Majer József: Környezettani alapismeretek, 2011. (http://www.tankonyvtar.hu)
Kerényi Attila: Környezettan, 2003.
Rachel Carson: Néma tavasz, 1994 (1962).
Daniel Quinn: Izmael, 1993.</t>
  </si>
  <si>
    <t>MNT1101</t>
  </si>
  <si>
    <t>Magyarország külpolitikája (1920-napjainkig)</t>
  </si>
  <si>
    <t>Hungary's Foreign Policy (1920-to date)</t>
  </si>
  <si>
    <t>félév-közi kettő, zárthelyi  dolgozat 50%-os teljesítése</t>
  </si>
  <si>
    <t xml:space="preserve">Fülöp Mihály, Sipos Péter (1998): Magyarország külpolitikája a XX. Században. Aula Kiadó. Bp. ISBN:9639078603
Romsics Ignác (2010): Magyarország története a XX. Században. Osiris. Bp. ISBN:9789632761794
Pölöskei Ferenc, Gergely Jenő, Izsák Lajos Szerk. (2001): 20. századi magyar történelem 1900-1994. Korona Kiadó. Bp. ISBN:9638153555
Charles Gati (1990): Magyarország a Kreml árnyékában. századvég Kiadó. Bp. ISBN:9637911022
Magyar külpolitika a 20. században. Tanulmányok. Gazdag Ferenc, Kiss J. László Szerk. (2004) Zrínyi Kiadó. Bp. ISBN:9789633273869 </t>
  </si>
  <si>
    <t>MNT1102</t>
  </si>
  <si>
    <t>Emberi jogok védelme a nemzetközi kapcsolatokban</t>
  </si>
  <si>
    <t>Protection of Human Rights in International Relations</t>
  </si>
  <si>
    <t>Zárthelyi dolgozat 50%-os teljesítése</t>
  </si>
  <si>
    <t>an in –class test with a minimum passing rate of 50%</t>
  </si>
  <si>
    <t>MNT1103</t>
  </si>
  <si>
    <t>Társadalomtudományi kutatások módszertana</t>
  </si>
  <si>
    <t>Research Methods of Social Sciences</t>
  </si>
  <si>
    <t xml:space="preserve">A hallgatók ismerjék meg a társadalomtudományokban használatos vizsgálati és kutatási módszerek főbb típusait, alkalmazhatóságuk feltételeit, a hipotézisalkotás és vizsgálat alapvető szabályait és a kutatások etikai vonatkozásait. </t>
  </si>
  <si>
    <t>2 zárthelyi dolgozat</t>
  </si>
  <si>
    <t>Babbie Earl:(1995)  A társadalomtudományi kutatás gyakorlata. Balassi, Budapest. 
Sajtos L, Mitev A.: (2007) SPSS kutatási és adatelemzési kézikönyv. Alinea Kiadó, Budapest. 
Vitál A (2010) Kutatásmódszertan kézikönyv és példatár 3. OZ Print, Nyíregyháza.</t>
  </si>
  <si>
    <t>MNT1104</t>
  </si>
  <si>
    <t>Politológia</t>
  </si>
  <si>
    <t>Politology</t>
  </si>
  <si>
    <t>Gallai Sándor-Török Gábor (2005): Politika és politikatudomány, Aula Kiadó, Budapest, ISBN 963 9478 47 4
Bayer József(2000):A politikatudomány alapjai, Napvilág Kiadó, Budapest, ISBN 963 908297X
Gabriel A.Almond-G.Bingham Powel (2003): Összehasonlító politológia, Osiris Kiadó, Budapest, ISBN 963 389 544 8</t>
  </si>
  <si>
    <t>MNT1105</t>
  </si>
  <si>
    <t>Társadalomstatisztika</t>
  </si>
  <si>
    <t>Social Statistics</t>
  </si>
  <si>
    <t>Introduction to the basic conceptual system of social statistics. The legal framework of social statistics, the informational system of social statistics. Methods of gathering data, preparing data for analysis. Analytical methods of descriptive statistics: graphic presentation, ratios,  averages, scatter index numbers, empirical distributions, concentration analysis, indexes. Introduction to the methodology of sample-based evaluation. Analytical examination of timelines, prediction.</t>
  </si>
  <si>
    <t>Egy zárthelyi dolgozat legalább 50%-os teljesítése.</t>
  </si>
  <si>
    <t>Galó M. – Makszim Gy-né (2012): Statisztika I. Nyíregyházi Főiskola, Gazdasági és Társadalomtudományi Kar, Bessenyei Könyvkiadó, Nyíregyháza; 
Hunyadi L.-Vita L.(2008): Statisztika I. AULA Kiadó, Budapest; 
FALUS I. – OLLÉ J. (2008): Az empirikus kutatások gyakorlata. Nemzeti Tankönyvkiadó, Budapest; 
Social Statistics for a Diverse Society, Sage, 1997; 
BABBIE E. (1998): A társadalomtudományi kutatás gyakorlata. Balassi Kiadó, Budapest</t>
  </si>
  <si>
    <t>MNT1106</t>
  </si>
  <si>
    <t>Demográfia</t>
  </si>
  <si>
    <t>Demography</t>
  </si>
  <si>
    <t>vizsgára bocsátás feltétele: félév végi zárthelyi dolgozat 50%-os teljesítése</t>
  </si>
  <si>
    <t>requirement(s) for admission to examination: an end-term test with a minimum passing rate of 50%</t>
  </si>
  <si>
    <t>Cseh-Szombathy László- Tóth Pál (2001): Népesedés, népesedéspolitika, Századvég Kiadó,  Budapest. ISBN 963 9211 25 7
Gyémánt Richárd - Katona Tamás (2014): Demográfia. Pólay Elemér Alapítvány, Budapest, ISBN 978 615 5411 15 1
Kerülő Judit (2015): Demográfia. Krúdy, Budapest. ISBN 963 00 6062 0
Valkovics Emil (2001): Demográfia. Osiris, Budapest ISBN 963 379 738 1</t>
  </si>
  <si>
    <t>MNT1107</t>
  </si>
  <si>
    <t>Művelődéstörténet</t>
  </si>
  <si>
    <t>A művelődéstörténet helye a tudományok rendszerében. A kronológia, és a történeti földrajz szerepe a művelődéstörténetben. Az időszámítás története, a keresztény ünneprend jellegzetességei. Európa és a Kárpát-medence történeti tájai, etnikai, és felekezeti viszonyai. A középkori magyar kereszténység és kultúra jellemzői (szentek, koronázási ékszerek, kultuszok). Latin írásbeliség Magyarországon (szerzetesrendek, kódexek, iskoláztatás). Középkori művészet Magyarországon, alkotók és alkotások a Kárpát-medence képzőművészetéből (Kolozsvári testvérek, M.S. mester, Lőcsei Pál). Az arab világ jellemzői, az iszlám vallás rendszere, és a muszlin művészetek sajátosságai. Az arab civilizáció hatása Európára.</t>
  </si>
  <si>
    <t>Placing cultural history in the hierarchy of sciences. The role of chronology and historical geography in cultural history. The history of chronology and the characteristics of the order of Christian festivals. The historical regions, and ethnic and denominational characteristics of Europe and the Carpathian Basin. The features of Hungarian Christianity and culture in the Middle Ages (saints, crown jewels and cults). Latin literacy in Hungary (religious orders, codices, schooling). Arts in Hungary in the Middle Ages, artists and works of art in the fine arts of the Carpathian Basin. The characteristics of the Arabic world, the system of Islam, and the characteristics of Muslim arts. The impact of the Arabic civilization on Europe.</t>
  </si>
  <si>
    <t xml:space="preserve">Tudás:
A művelődéstörténet segítségével a hallgatók megismerkednek a kultúra, és a művelődés általános fogalmi rendszerével, valamint történeti formációival. A tantárgy segítségével mélyebb összefüggéseiben tárul fel az egyes korok civilizációjának arculata. Egy- egy korszak elemzésével a hallgatók komplex képet kapnak az adott időszak szellemi, anyagi, életmódbeli jellemzőiről, a kiemelkedő művészeti, zenei, irodalmi, filozófiai alkotásokról, alkotókról. 
Képesség:
A hallgatók jártasságot szereznek a tradicionális közösségekre és a modern társadalmakra vonatkozó terminológiák használatában, valamint a kultúra tér-és időbeli szemléletében. 
</t>
  </si>
  <si>
    <t>vizsgára bocsátás feltétele:prezentáció</t>
  </si>
  <si>
    <t>Bloch, Marc (2002): A feudális társadalom. Osiris Kiadó, Budapest. ISBN: 963-389-252-X
Chadwick, Henry- Evans, G.R (1993): A keresztény világ atlasza. Helikon Kiadó, Budapest. ISBN: 963-208-282-6
Heussi, Karl (2000): Az egyháztörténet kézikönyve. Osiris Kiadó, Budapest. ISBN: 963-379-686-5
Kósa László (2003): Magyar művelődéstörténet. Osiris Kiadó. ISBN: 963 389 507 3
Puskely Mária (2006): A keresztény szerzetesség történeti fogalomtára. Kairosz Kiadó, Budapest. ISBN: 963-964-230-4</t>
  </si>
  <si>
    <t>MNT1108</t>
  </si>
  <si>
    <t>Szaknyelv – diplomáciai I.</t>
  </si>
  <si>
    <t>Language for Diplomacy I</t>
  </si>
  <si>
    <t>A kurzus végeztével a hallgató ismeri és érti az európai és Európán kívüli térségek fejlődési tendenciáit és az idegen nyelven megfelelő diszciplináris – civilizációs, világgazdaságtani, nemzetközi jogi, politikaelméleti –, valamint gyakorlati – diplomáciai, protokoll, tárgyalástechnikai – jellegű ismeretekkel rendelkezik.</t>
  </si>
  <si>
    <t>When finishing the course students know and understand the political trends in and outside Europe. They also have proper disciplinary  and pracctical knowledge of several fields such as international law, political theory, diplomacy, protocol or negotiation.</t>
  </si>
  <si>
    <t>két zárthelyi dolgozat</t>
  </si>
  <si>
    <t>two in-class tests</t>
  </si>
  <si>
    <t>Bogár Judit, Erdei József és Robert Thiessen (2015): Crossing Borders. Lexika Kiadó.
Patricia Friedrich (2016): English for Diplomatic Purposes. Multilingual Matters.
Weidenfeld, Werner/Wessels, Wolfgang (szerk.): Europa von A bis Z. Taschenbuch der europäischen Integration. Softcover Nomos. Berlin, 2007.
Le Monde diplomatique (szerk.): Atlas der Globalisierung. taz Verlags- und Vertriebs GmbH. Berlin, 2003.
www. politics.co.uk 
www.diplomacy.edu
www.britannica.com</t>
  </si>
  <si>
    <t>BAI0001</t>
  </si>
  <si>
    <t>Digitális alkalmazások</t>
  </si>
  <si>
    <t>Digital Applications</t>
  </si>
  <si>
    <t>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</si>
  <si>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</si>
  <si>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</si>
  <si>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</si>
  <si>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</si>
  <si>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</si>
  <si>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Bártfai Barnabás: Office 2016 : Word, Excel, Access, Outlook, PowerPoint, BBS-Info Kft., Budapest, 2016., 456 p. ISBN:9786155477386
Fodor Gábor Antal, Farkas Csaba: Windows 10 és Office 2016 felhasználóknak, Budapest, Jedlik Oktatási Stúdió Bt., 2016., 304 p. ISBN:9786155012280
Microsoft Office, URL: https://www.office.com/
Bártfai Barnabás: Windows 10 mindenkinek, BBS-Info Kft., Budapest, 2016., 340 p ISBN:9786155477218. 
Prezi, URL: https://prezi.com/</t>
  </si>
  <si>
    <t>MNT1209</t>
  </si>
  <si>
    <t>A kultúrdiplomácia szerepe a nemzetközi viszonyokban</t>
  </si>
  <si>
    <t>vizsgára bocsátás feltétele: házi dolgozat</t>
  </si>
  <si>
    <t>Szabó József,N: Magyar kultúra-egyetemes kultúra. Magyarországi kultúrdiplomácia törekvései 1945-1948. Budapest, Akadémiai Kiadó, 2005.ISBN 963 9130 91 5,
Ujváry Gábor: Kulturális hídfőállások : a külföldi intézetek, tanszékek és lektorátusok szerepe a magyar kulturális külpolitika történetében. Budapest, Ráció Kiadó, 2013. ISBN 978 615 5047 51 0 
Drabancz M. Róbert- Fónai Mihály: Magyar kultúrpolitika története. Debrecen, Csokonai Kiadó, 2005. ISBN 963 260 211 0</t>
  </si>
  <si>
    <t>MNT1210</t>
  </si>
  <si>
    <t>Egyetemes diplomáciatörténet</t>
  </si>
  <si>
    <t xml:space="preserve">Bíró Gáspár: Bevezetés a nemzetközi politikai viszonyok tanulmányozásába.Budapest, Osiris, 2003.ISBN 963 389 331 3,
Bóka Éva: Az európai integráció. Elméletek történelmi perspektívában. Budapest, Corvina Kiadó, 2008. ISBN 978 963 13 5719 6,
Kleinschmidt, Harald:Nemzetközi kapcsolatok története.Budapest, Atheneaum 2000 Kiadó. ISBN 963 9261 432, </t>
  </si>
  <si>
    <t>MNT1211</t>
  </si>
  <si>
    <t>Nemzetközi pénzügyi tendenciák</t>
  </si>
  <si>
    <t>International Financial Trends</t>
  </si>
  <si>
    <t>MNT1212</t>
  </si>
  <si>
    <t>Nemzetállamok és az Európai Unió</t>
  </si>
  <si>
    <t>MNT1213</t>
  </si>
  <si>
    <t>A kultúra jogi szabályozása</t>
  </si>
  <si>
    <t>Law of Culture</t>
  </si>
  <si>
    <t>A tantárgy keretében a hallgatók megismerhetik a kultúra intézményének szervezeti elveit, jogi szabályozását. A kulturális örökség elemeinek részletes bemutatása lehetőséget nyújt, hogy a kultúra közvetítés főbb történeti és funkcionális elveit átlássák a hallgatók. A kulturális örökség védelmére vonatkozó magyar jogi háttér bemutatása a legfontosabb fogalmakon keresztül történik. (Régészeti örökség, műemlékvédelem, kulturális javak) A hallgatók a félév során átláthatják a kulturális művészeti intézményrendszert is, betekintést nyerhetnek a szerzői jogok fogalomrendszerébe, illetve ezen jogok védelmének a lehetőségeibe.  A szerzői jogok kialakulásánál nagyon fontos a szellemi alkotások fogalmának, történelmi kialakulásának ismertetése. A szellemi alkotásokhoz fűződő alapjogi tartalmak érvényesüléséhez fontos az adott állam szerepének ismertetése.</t>
  </si>
  <si>
    <t>In the course students learn the organizational principles and the legal regulation of the institution of culture. The detailed presentation of the elements of the cultural heritage allows the students to perceive the main historical and functional principles of cultural mediation. The Hungarian legal background for the protection of cultural heritage is presented through the most important concepts. (Archaeological Heritage, Monument Protection, Cultural Property) During the semester, students can also study the cultural institution system, gain insights into the concept of copyright and the possibilities of protecting these rights. It is very important to describe the concept of intellectual creation and the historical development of copyright. It is important to describe the role of a given state in order to enforce fundamental rights in the creation of intellectual property.</t>
  </si>
  <si>
    <t>Tudás: 
A hallgatók képesek lesznek a kultúra közvetítő intézményrendszer átlátására és működtetésére. 
Képesség: 
Képes csapatban dolgozni, képes a problémákat a jogszabályok szerint megoldani.
Attitűd: 
Képesek lesznek elfogadni és alkalmazni a nemzeti és európai kulturális alapelveket. A hallgatók hitelesen képesek közvetíteni - a kultúra által biztosított eszközökkel- a nemzeti és európai értékeket.
Autonómia: 
Képesek kreatívan részt venni kulturális projektek szervezésében, az ehhez kapcsolódó pályázatok tervezésében illetve lebonyolításában.</t>
  </si>
  <si>
    <t>Knowledge: 
Students are able to see and understand the culture mediating institution system. 
Ability: 
They are able to work in a team, solve problems according to the law.
Attitude: 
They are able to accept and apply national and European cultural principles. They can genuinely convey national and European values using the tools provided by culture.
Responsibility and autonomy: 
They are able to participate creatively in the organization of cultural projects, in the design and implementation of related applications.</t>
  </si>
  <si>
    <t>zárhelyi dolgozat minimum 50 %-os teljesítése</t>
  </si>
  <si>
    <t>an in-class test with a minimum passing rate of  50 %</t>
  </si>
  <si>
    <t>Dr. Kiss Zoltán: A kultúra és a tömegkommunikáció jogi szabályai. L’Harmattan Kiadó, Bp., 2006. ISBN 963-9683-35-3  
Kulturális és audiovizuális politika Európai Bizottság Kommunikációs Főigazgatóság Brüszel Belgium, ISBN 978-92-79-41544-9
Völgyesi Levente (szerk,) Kulturális Örökségvédelmi jog Magyarországon Rejtjel Kiadó, 2010. Budapest, 
2001. évi LXIV kulturális örökségvédelmi törvény</t>
  </si>
  <si>
    <t>MNT 1214</t>
  </si>
  <si>
    <t>Világgazdasági folyamatok és nemzetközi innováció</t>
  </si>
  <si>
    <t>Samiel P.Huntington: Acivilizációk összecsapása és a világrend átalakulás Európa  1998, ISBN 963 07 64 334, 
Veress J:State snd globalization Studium 2000,
D.Korten.:Tőkés társaságok világuralma Kapu 1997,
George Friedman: A következő 100 év , PAGEO 2015, 
Egri: Logisztikai központok és ipari parkok, Nyiregyházi Főoskola 2010</t>
  </si>
  <si>
    <t>MNT1215</t>
  </si>
  <si>
    <t>Szaknyelv – diplomáciai II.</t>
  </si>
  <si>
    <t>Language for Diplomacy II</t>
  </si>
  <si>
    <t xml:space="preserve">A kurzus végeztével a hallgató szaknyelvi tudása birtokában érti a globalizálódó nemzetközi rendszer összefüggéseit és képes egy adott régió gazdasági, politikai és társadalmi összefügéseinek mélyebb elemzésére is. </t>
  </si>
  <si>
    <t>At the end of the course, in possession of their special language knowledge students have a clear view on the connections of the globalised  world. In addition, they are able to analyse the economic, political and social issues of a particular region in depht.</t>
  </si>
  <si>
    <t>MNT1116</t>
  </si>
  <si>
    <t>Munkaerőpiaci ismeretek</t>
  </si>
  <si>
    <t>A hallgatók megismerik a munkaerő-piac fogalomrendszerét, illetve azokat a társadalmi tényezőket, amelyek befolyásolják az egyének munkavállalását. A munkavállalók munkavállalással kapcsolatos attitűdjeinek befolyásolására szolgáló módszerek fejlesztése.</t>
  </si>
  <si>
    <t>Csoba Judit: (2011) (szerk) Munka-erőpiaci változások, leszakadó társadalmi csoportok. Szociotéka, Debreceni Egyetemi Kiadó, Debrecen, (ISBN: 978-963-473-467-3) 
Galasi Péter-Varga Júlia: (2005.) Munkaerőpiac és oktatás. MTA Közgazdaságtudományi Intézet, Budapest, (ISBN 963 9588 31 8) 
Gyulavári Tamás – Kozma Ágnes (szerk.): (2000) Foglalkoztatáspolitika az Európai Unióban. Szociális és Családügyi Minisztérium, Budapest. 
László Gyula: (1995.) Emberi erőforrás gazdálkodás és munkaerőpiac. Jannus Pannonius Tudományegyetem. Pécs, ( ISBN 9636413754) 
Perrow: (1994.) Szervezetszociológia. Osiris-Századvég/Panem-McGraw-Hill, Bp. 1994. (ISBN 963-379-313-0)</t>
  </si>
  <si>
    <t>MNT1117</t>
  </si>
  <si>
    <t>Oktatási és képzési rendszerek</t>
  </si>
  <si>
    <t>Structure of Education and Training</t>
  </si>
  <si>
    <t xml:space="preserve">Az oktatás és a képzés folyamatának rendszerelvű értelmezése. Az oktatás folyamatának közösségi funkciói: társadalmi kohézió, inkluzív jelleg, multikulturalizmus. A magyar közoktatás és a felsőoktatás szervezeti keretei. A felnőttképzés szabályozása, jellemző intézményei. Magyar oktatás célrendszerének változásai a rendszerváltás után. Az oktatáskutatás és fejlesztés hazai trendjei. A oktatás helye a politika világában. Az oktatás és politika története az Európai Unióban. Az oktatás regionális sajátosságai: skandináv modell, angol-szász iskolarendszer, francia oktatás, mediterrán iskolák, közép-európai oktatás, balkáni iskolarendszer. A lisszaboni folyamat elemei: formális, non-formális, informális. Az élethosszig tartó tanulás modellje. Oktatáspolitikai stratégiák az Európai Unióban: Tudás Európája, Európa 2020.     </t>
  </si>
  <si>
    <t>Drabancz M. Róbert (2009): Oktatás és politika. ISBN: 978- 963- 989-107- 4
Forgács András (2003): Az Európai Unió és az oktatás. Budapest, Press Publica. ISBN: 963-9001-82-1
Halász Gábor (2012): Az oktatás az Európai Unióban. Budapest, UMK. ISBN: 978-963-287-053-3
Polónyi István (2008): Oktatás, oktatáspolitika, oktatásgazdaság. Budapest, Nemzeti Tankönyvkiadó. ISBN: 978- 963-19-6512-4
Bábosik István- Kárpáty Andrea (2002): Összehasonlító pedagógia. Budapest, Books in Print. ISBN: 963-862-442-6</t>
  </si>
  <si>
    <t>MNT2119</t>
  </si>
  <si>
    <t>Világirodalom - az európai irodalom klasszikusai</t>
  </si>
  <si>
    <t>World Literature - European Literature Classics</t>
  </si>
  <si>
    <t>Az európai irodalom legfontosabb művei és szerzői az ókortól napjainkig: korszakok, stílusok, irányzatok. A nemzeti irodalmak születése. Irodalom és nemzeti identitás. Irodalom és vallás. Irodalom és művelődéstörténet. Líra, próza és drámatörténet. Irodalmi díjak.</t>
  </si>
  <si>
    <t xml:space="preserve">A tanulói személyiség fejlesztése. A tanulók műveltségének, készségeinek és képességeinek fejlesztése a tudás felhasználásával. Az egész életen át tartó tanulást megalapozó kompetenciák fejlesztése: szakmai együttműködés és kommunikáció, önművelés, elkötelezettség a szakmai fejlődésre. </t>
  </si>
  <si>
    <t>Developing student personality. Improving students' erudition, skills and abilities by making use of the obtained knowledge. Improving competences establishing life-long learning, such as professional co-operation and communication, self-improvement and commitment to professional development. </t>
  </si>
  <si>
    <t>vizsgára bocsátás feltétele: pl. félév végi zárthelyi dolgozat 50%-os teljesítése</t>
  </si>
  <si>
    <t>requirement(s) for admission to examination: e. g., an end-term test with a minimum passing rate of 50%</t>
  </si>
  <si>
    <t>MNT2120</t>
  </si>
  <si>
    <t>Zene és kultúrtörténet</t>
  </si>
  <si>
    <t>The Cultural History of Music</t>
  </si>
  <si>
    <t xml:space="preserve">A kurzus első része bevezetést nyújt a zene természetéről, esztétikai rangjáról és hatásáról alkotott 19. századi vitákba. Ezek vizsgálata egyrészt segít nyomon követni, miként alakult ki, és változott az a nyelv, amelyen lehetségesnek tartották a zenei reflexió adekvát fogalmi megragadását, másrészt rávilágít arra a sajátos paradoxonra is, hogy a „tiszta zeneire” irányuló reflexió nyelvének a fogalmi apparátusa épp a költészet-elméletéből származott.
A kurzus második része a zenei gondolkodás és kultúra jellegzetesen 20. századi problémáiból merít, mint a technikai reprodukció kérdése a zenében, az amerikai „új zenetudomány”, a kultúratudományok vagy az ún. „gender”-tanulmányok perspektívái. 
Végül a harmadik rész bemutatja az Európai Unió himnuszának hosszú történetét, az Örömóda keletkezésétől Beethoven zenéjének hivatalos himnusszá nyilvánításáig.
</t>
  </si>
  <si>
    <t>Tudás:
A hallgatók ismerik a19-20. századi zeneesztétika alapfogalmait és irányzatait.
Képesség:
A hallgatók képesek megérteni egy zeneesztétikai problémáról szóló szöveget, rutinszerűen képesek használni a hermeneutika terminológiáját és módszereit.
Attitűd:
Értéket látnak az absztrakt gondolkodásban.
Nyitottak a kultúra és a zene általános összefüggései és elméletei iránt.</t>
  </si>
  <si>
    <t>Vizsgára bocsátás feltétele: a félév közi zárthelyi dolgozat 50%-os teljesítése</t>
  </si>
  <si>
    <t>Carl Dahlhaus: Az abszolút zene eszméje. (ford. Zoltai Dénes) Typotex, Bp., 2004. ISBN 978-963-9548-38-1.
Eduard Hanslick: A zenei szép. (ford. Csobó Péter György) Typotex, Bp., 2007. ISBN 978-963-9664-49-4
Theodor W. Adorno: Zene és festészet néhány relációjáról. (ford. Csobó Péter György) Vulgo, 2005/1-2. ISBN 963 219 926X
Helga de la Motte-Haber: Musik und bildende Kunst. Von der Tonmalerei zur Klangskulptur. Laaber, 1990. ISBN 978–3–89007–196–1 
Fr. Kittler – Th. Macho – S. Weigel (Hrsg.): Zwischen Rauschen und Offenbarung. Berlin, 2002. ISBN: 978-3-05-007903-5
Susan McClary: Feminine Endings: Music, Gender and Sexuality. University of Minnesota Press, 1991. (Reprint Edition, 2002) ISBN 978-0816641895</t>
  </si>
  <si>
    <t>MNT2121</t>
  </si>
  <si>
    <t>Interetnikus kapcsolatok</t>
  </si>
  <si>
    <t>Interethnic Relations</t>
  </si>
  <si>
    <t xml:space="preserve">Posztmodern világ, globalizáció. Multikulturalizmus – transzkulturalizmus. Interetnikus kapcsolatok változatos formái. Különböző kultúrák találkozása. Az azonos korcsoportot befolyásoló különböző etikai normák megnyilvánulási területei.  Az interetnikus jelenségek típusai: kapcsolatok, összefüggések, átmenetek és hasonlóság. Az etnikumok közötti hatások jelentősége.
</t>
  </si>
  <si>
    <t xml:space="preserve">Tudás:
A hallgató ismeri és érti az európai és globális társadalmi problémákat (multikulturalizmus, globalizáció, posztmodern).
Képesség:
A hallgató képes a társadalmi konfliktusok és problémák rendszerében eligazodni, aktívan be tud kapcsolódni a konfliktusok feltárásának munkálataiba.
Attitűd:
Nyitott és toleráns a különböző társadalmi csoportok iránt.
Autonómia, felelősségvállalás: 
Társadalmi konfliktushelyzetekben önállóan és felelősen dönt.
</t>
  </si>
  <si>
    <t>a vizsgára bocsátás feltétele: egy esszé</t>
  </si>
  <si>
    <t xml:space="preserve">Kötelező:
Feischmidt Margit (szerk.): Multikulturalizmus. Osiris Kiadó, Láthatatlan Kollégium, Bp. 1997. ISBN: 963-379-265-7
Said W. Edward: Orientalizmus. Európa Kiadó, Budapest, 2002. ISBN: 963-07-68-25-9
Ajánlott:
Jürgen Habermas:  A posztnemzeti állapot. Politikai esszék. L’Harmattan Kiadó, Bp. 2006. ISBN: 9637343482
Rorty, Richard: Globalizáció, identitáspolitika és társadalmi remény. In: Filozófia és társadalmi remény. L’Harmattan Kiadó, Budapest, 2007. ISBN 978 963 9683 48 5 </t>
  </si>
  <si>
    <t>MNT2122</t>
  </si>
  <si>
    <t>Civilizációs integrációk és konfliktusok</t>
  </si>
  <si>
    <t>Civilizational integrations and conflicts</t>
  </si>
  <si>
    <t>A tantárgy célja, hogy megismertesse a hallgatókat a civilizációk történetével. A világpolitika sokpólusúvá válása. A Nyugat hanyatlásának kezdete, az ázsiai civilizációk gyors növekedése demográfiai, gazdasági és katonai szinten. Civilizációs paradigmák. Egykori és mai civilizációk. Az erőegyensúly változása a civilizációk között. A civilizációk új rendje, kulturális törésvonalak, a globalizáció hatása. Civilizációs központok, integrációk és integrációs szervezetek. Civilizációközi konfliktusok. A civilizációk jövője.</t>
  </si>
  <si>
    <t>Fischer Ferenc(2001): A megosztott világ. Dialóg-Campus, Budapest-Pécs, ISBN 963912351X. 
Henry Kissinger(2008): diplomácia, Panem Kft.Kiadó, Budapest, ISBN 9789635451999.
Huntington Samuel(1999): A civilizációk összecsapása és a világrend kialakulása. Európa Kiadó, Budapest.</t>
  </si>
  <si>
    <t>MNT2123</t>
  </si>
  <si>
    <t>Szaknyelv-kultúrdiplomácia I.</t>
  </si>
  <si>
    <t>Cultural Diplomacy I</t>
  </si>
  <si>
    <t>At the end of the course students are familiar with the concept of cultural diplomacy, the relationship between hard power and soft power, its main fields, institutions as well as their activities (UNESCO, related institutions, world heritage, Erasmus, etc.)</t>
  </si>
  <si>
    <t>Egy prezentáció bemutatása és egy zárthelyi dolgozat legalább 50%-os eredménnyel.</t>
  </si>
  <si>
    <t xml:space="preserve">www.culturaldiplomacy.org
http://en.unesco.org/
http://diplomatieculturelle.fr/ 
Le Monde diplomatique (Hg.) Atlas der Globalisierung. taz Verlags- und Vertriebs GmbH. Berlin, 2003.
Liebscher, Claudia: Das kulturelle Netz Mitteleuropa(s): Österreich und seine Nachbarländer. Frankfurt am Main, Lang, 2008.
Kultur.macht europa – europa.macht.kultur. Begründungen und Perspektiven europäischer Kulturpolitik. Essen: Klartext -Verlag, 2008. www.ifa.de </t>
  </si>
  <si>
    <t>MNT1224</t>
  </si>
  <si>
    <t>Kisebbségi jog Európában</t>
  </si>
  <si>
    <t>Kántor Zoltán – Majtényi Balázs (szerk.) (2005): Szöveggyűjtemény a nemzeti kisebbségekről. Rejtjel, Budapest 
Kardos Gábor (2007): Kisebbségek: Konfliktusok és garanciák. Gondolat Kiadó, Budapest ISBN 9789639610897 
Majtényi Balázs (2008): Nemzetállam új ruhája. Gondolat Kiadó, Budapest ISBN 9789636930257 
Nagy Andrea (2004): A nemzeti kisebbségek jogi szabályozása. PHARE által támogatott oktatási segédanyag, Nyíregyháza 
2011. évi CLXXIX törvény a nemzetiségek jogairól</t>
  </si>
  <si>
    <t>MNT1225</t>
  </si>
  <si>
    <t>Nemzetközi számvitel</t>
  </si>
  <si>
    <t>BAI0112</t>
  </si>
  <si>
    <t>Gazdaságpolitika</t>
  </si>
  <si>
    <t xml:space="preserve">Economic Policy </t>
  </si>
  <si>
    <t xml:space="preserve">A gazdaság és politika kapcsolatának bemutatása. A gazdaságpolitikáról vallott nézetek.
Gazdaságpolitikai ideológiák és iskolák.
A gazdaságpolitikai döntések rendszere. A gazdaságpolitika szereplői.
Az állam és a kormányok szerepe a gazdaságban.
A tulajdonformák szerepe és gazdaságpolitikai következményei.
A versenypolitika és a termelési tényezők piaca.  A makroszabályozás alapja.
A költségvetés és a gazdaságpolitika.
Adórendszer és gazdaságpolitika.
A gazdaságpolitika társadalmi vonatkozása.
</t>
  </si>
  <si>
    <t>Description of the connection between economy and politics. Different views on economic policy. Ideologies and schools of economic politicy. System of decisions in economic policy. Actors of economic policy. The role of the state and governments in economy. The role of forms of property and their effects on economic policy. Competition policy and the market of the factors of production. The basis for macro regulation. Budget and economic policy. Tax system and economic policy. Social aspect of economic policy.</t>
  </si>
  <si>
    <t>Tudás: 
A hallgató összefüggéseiben értelmezi a gazdaság szereplőinek cselekvéseit, és annak következményeit. Érti a gazdaságpolitikai döntések mechanizmusát, az egyes gazdaságpolitikai iskolák működését.
Képesség: 
Alkalmazza a makroökonómiában megismert fogalmakat, képes azok átültetésére a gyakorlatba. Érdeklődik az aktuális gazdaságpolitikai folyamatok iránt, mind hazai, mind pedig nemzetközi szinten. 
Attitüd: 
Törekszik az aktuális gazdaságpolitikai folyamatok követésére, megértésére. Képes a gazdaságpolitikai döntések következményeinek értékelésére, a társadalomra gyakorolt hatások rendszerbe foglalására.</t>
  </si>
  <si>
    <t>Knowledge:  
Students interpret the activities of the macroeconomic actors, and their consequences. They can understand the mechanism of decisions made in economic policy and can understand  the operation of different schools of economic policy. 
Ability:
They  can understand the macroeconomic concepts, and  can put them  into practice.  They are interested in the current processes of economic policy, both  at domestic and international level.
Attitude: 
They make an effort to keep track of the current processes of macroeconomic policy. They are also able to evaluate the consequences of  macroeconomic decisions, sytematize their effects on society.</t>
  </si>
  <si>
    <t>2 db zárthelyi dolgozat, 1 házi dolgozat</t>
  </si>
  <si>
    <t>2 in-class tests and a home assignment</t>
  </si>
  <si>
    <t>Bod Péter Ákos: Bevezetés a gazdaságpolitikába. Akadémiai Kiadó. 2014. 
Farrokh Langdana: Macroeconomic Policy: Demystfying Monetary and Fiscal Policy. Springer 2010.
Daron Acemogh - James A. Robinson: Miért buknak el nemzetek? HVG Könyvek. 2013.</t>
  </si>
  <si>
    <t>MNT2228</t>
  </si>
  <si>
    <t>Kultúraközvetítés elmélete</t>
  </si>
  <si>
    <t>Theority of Culture Mediate</t>
  </si>
  <si>
    <t>vizsgára bocsátás feltétele: esszé</t>
  </si>
  <si>
    <t>requirement for admission to examination: an essay</t>
  </si>
  <si>
    <t>Bohannan, Paul- Glazer, Mark (2006): Mérföldkövek a kulturális antropológiában. Budapest, Panem. ISBN: 963-545-463-5
Lotman, Urij Mihajlovic (2002): Kultúra és intellektus. Budapest, Argumentum. ISBN: 963- 446- 213-8
Kaschuba, Wolfgang (2004): Bevezetés az európai etnológiába. Budapest, Csokonai Kiadó. ISBN: 963-260-198-X 
Maróti Andor (2005): Sok szemszögből a kultúráról: Irányzatok a kultúra elméletében és filozófiájában. Budapest, Trefort Kiadó. ISBN: 963-446-313-4
Sperber, Dan (2001): A kultúra magyarázata. Budapest, Osiris. ISBN: 963-379-312-2</t>
  </si>
  <si>
    <t>MNT2229</t>
  </si>
  <si>
    <t>Örökségturizmus</t>
  </si>
  <si>
    <t>Heritage Tourism</t>
  </si>
  <si>
    <t>Vizsgára bocsátás feltétele: félév-közi kettő zárthelyi dolgozat 50%-os teljesítése</t>
  </si>
  <si>
    <t xml:space="preserve">Dávid L. (szerk.) (2007) Jancsik A.-Rátz T.: Turisztikai erőfprrások. A természet és kulturális erőforrások turisztikai hasznosítása. Perfekt Gazdasági Tanácsadó Bp. ISBN:978-963-394-679-4
Puczkó L. Rátz T. (2003): Turizmus történelmi városokban. Tervzés és menedzsment. Turisztikai Oktató és Kutató Kkt. Bp. ISBN:963-210-628-8
Berki M. Hegyi Zs. (2006): Magyarország kulturális turizmusa. In.: Aubert A. szerk. Magyarország idegenforgalma Cartographia Tankönyvkiadó. Bp. ISBN:978-963-262-22-55
Michalkó G.-Rátz T. (2005):A kulturális turizmus élmény-gazdaságtani szempontjai. In.: Enyedi Gy.-Keresztény K. (szerk.) A magyar városok kulturális gazdagsága. MTA Társadalomkutató Központ. Bp. ISBN:059-900-051-73-17  
Rátz T.: (2006): Kulturális turizmus és városfejlesztés-Európa Kulturális Fővárosa. Turizmus Bulletin, X. évfolyam. 2006/2. szám. 9-15. o. </t>
  </si>
  <si>
    <t>MNT2230</t>
  </si>
  <si>
    <t>A  világgazdaság, globalizáció, centrum-periféria. A gazdaság fejlődésének kulturális alapjai, munkakultúra, fogyasztás, vallás, intézményrendszer. A jövő tudományos céljai, környezetvédelem, energiafelhasználás.</t>
  </si>
  <si>
    <t>A kurzuson végzőnek legyenek átfogó ismeretei a kultúra, a tudás növelésben betöltött szerepéről, ismerje a változások irányát, a nemzetközi viszonyok elméleti és gyakorlati összefüggéseit.</t>
  </si>
  <si>
    <t>2 db zárthelyi (min 51%), kiselőadás</t>
  </si>
  <si>
    <t>Földes György-Inotai András (2001): A globalizáció kihívásai és Magyarország, Nagyvilág Kiadó. 
Huntington (1998): A civilizációk összecsapása és a világrend átalakulása, Európa Kiadó. 
Előadás anyaga, a tárgyfelelős által meghatározott részek</t>
  </si>
  <si>
    <t>MNT2231</t>
  </si>
  <si>
    <t>Szaknyelv-kultúrdiplomácia II.</t>
  </si>
  <si>
    <t>Cultural Diplomacy II</t>
  </si>
  <si>
    <t>A kurzus végeztével  a hallgató be tudja bemutatni idegen nyelven a magyarországi kultúrdiplomácia alapelveit, történeti hátterét, a kapcsolatok intézményeit (pl. Collegium Hungaricum - rendszer, kulturális egyezmények), ezek működési területeit, tevékenységeit az adott ország és Magyarország relációban.</t>
  </si>
  <si>
    <t xml:space="preserve"> At  the end of the course students are able to provide an overview of the principles of Hungarian cultural diplomacy, its historical background, institutions (e. g. Collegium Hungaricum, cultural agreements), their main fields and activities in relation to a particular country and Hungary using the foreign language.</t>
  </si>
  <si>
    <t>Egy prezentáció bemutatása és egy zárthelyi dolgozat (esszé) legalább 50%-os eredménnyel.</t>
  </si>
  <si>
    <t>www.culturaldiplomacy.org
http://europa.eu 
Le Monde diplomatique (Hg.) Atlas der Globalisierung. taz Verlags- und Vertriebs GmbH. Berlin, 2003.
Liebscher, Claudia: Das kulturelle Netz Mitteleuropa(s): Österreich und seine Nachbarländer. Frankfurt am Main, Lang, 2008.
Kultur.macht europa – europa.macht.kultur. Begründungen und Perspektiven europäischer Kulturpolitik. Essen: Klartext -Verlag, 2008. www.ifa.de</t>
  </si>
  <si>
    <t>BAI0055</t>
  </si>
  <si>
    <t>Nemzetközi számvitel (angol)</t>
  </si>
  <si>
    <t>International Accounting (english)</t>
  </si>
  <si>
    <t>BAI0056</t>
  </si>
  <si>
    <t>Gazdaságpolitika (angol)</t>
  </si>
  <si>
    <t>BAI0059</t>
  </si>
  <si>
    <t>Integráció, inkluzivitás nemzetközi modelljei (angol-német-francia)</t>
  </si>
  <si>
    <t>International Models of Integration and Inclusiveness (English, German, French)</t>
  </si>
  <si>
    <t>Az idegen nyelvű, autentikus források olvasása, feldolgozása révén a hallgató megismerkedik az iskolai  integráció és inklúzió külföldi módszereivel, európai modelljeivel.</t>
  </si>
  <si>
    <t>Students  become familiar with the foreign methods and European models of integration and inclusion at school level by reading and studying authentic sources in the foreign language.</t>
  </si>
  <si>
    <t>Tudás:
A hallgató középszinten elsajátítja a szakterület szókincsét, megismerkedik az inkluzivitás fogalmával, gyakorlatával foglalkozó, nyomtatott, illetve digitálisan elérhető forrásokkal.
Képesség
Képes a szakterületet érintő szakszövegek lényegének megértésére, képes eligazodni a források között, képes önálló információszerzésre.  
Attitűd
A kurzus során elsajátítja azt az igényt, hogy a későbbiekben önállóan tájékozódjék a legfrisebb, akár idegen nyelvű forrásokból. 
Felelősség, autonómia
Feladatokhoz kapcsolódóan folyamatosan fejleszti idegen nyelvi szövegalkotási készségét.</t>
  </si>
  <si>
    <t>Knowledge: 
Students acquire the vocabulary of the field of study at intermediate level, are well informed of the sources on the theory and practice of inclusion available in printed and digital format.
Ability: 
Students understand the main ideas of technical texts in the special field, are able to study and evaluate sources and obtain information independently.
Attitude: 
During the course students  consider it to be important to keep informed of the most recent sources including those written in the foreign language ndividually.
Responsibility, autonomy: 
They use the knowledge acquired in their special field to improve themselves and their self-awareness.</t>
  </si>
  <si>
    <t>egy önálló szövegfeldolgozás és csoport előtti bemutatás</t>
  </si>
  <si>
    <t>studying a chosen text and its presentation to the group</t>
  </si>
  <si>
    <t>WILLIAMS, D. A., BERGER, J. B., &amp; MCCLENDON, S., A. (2005): Toward a model of inclusive  excellence  and  change  in postsecondary institutions.  Washington  D.C.: Association of American Colleges and Universities
http://www.aacu.org/inclusive_excellence/ documents/williams_et_al.pdf
AINSCOW,   Mel   (2002): Index   for Inclusion: developing  learning  and  participation  in schools, revised  edition. CSIE, New Redland Building, Coldharbour Lane, Frenchay, Bristol. 
GAREL Jean-Pierre : De l’intégration scolaire à l’éducation inclusive : d’une normalisation à l’autre http://jda.revues.org/5397#text                                                                         
HINZ,   Andreas   (2002):   Von   der   Integration   zur   Inklusion terminologisches    Spiel    oder    konzeptionelle    Weiterent-wicklung. Zeitschrift für Heilpädagogik 53. 54-361.
Zukunftsorientierte Pädagogik: Erziehen und Bilden für die Welt von morgen. Wie Kinder in Familie, Kita und Schule zukunftsfähig werden. Norderstedt: Books on Demand. 2012. 
KRÜGER, Heinz-Hermann (2006) : Einführung in Theorien und Methoden der Erziehungswissen-schaft. Verlag Barbara Budrich Plagen &amp; Farmington Hills.</t>
  </si>
  <si>
    <t xml:space="preserve">Knowledge: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</si>
  <si>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A hallgatók megismerik a nemzetközi kapcsolatok elméletének legfontosabb paradigmáit és tájékozottak a közöttük zajló vitákban. Megismerik a XX. századi Magyarország külpolitikájának fontosabb eseményeit és korszakait (Trianoni békeszerződés, a Horthy-korszak, Magyarország szerepe a II. világháborúban, a Kádár korszak és a rendszerváltozás). Ismerik a külpolitikai trendeket és összefüggéseket.</t>
  </si>
  <si>
    <t>Knowledge:
Students know the relationship between Hungary and the outside world, its trends and tendencies in history. They are familiar with the current issues of Hungarian foreign policy. They aware of the context of the 21st century major conflicts and crises in world politics. 
Ability:
With this in mind, they can independently analyze Hungarian foreign policy events, and see the interrelations between them. Possessing the acquired interdisciplinary knowledge they are capable of the foreign policy analysis of a particular global political conflict and crisis.
Attitude:
Students are able to get informed about the decision making mechanism of different international organisations. They will be open and receptive towards the results of different international researches relating to their fields. They are committed to introducing new knowledge elements that he considers useful in Hungary, as well.  
Responsibility/Autonomy:
Students  responsibly build up their professional career and support the development of the career path of the staff they manage. They are committed to serving and representing professional interests.  They will act individually with responsibility in their academic field and represent their professional principles and  their research results in every possible forum.</t>
  </si>
  <si>
    <t>Tudás:
A hallgató Ismeri Magyarország és a külvilág kapcsolatrendszerét, annak alakulását, tendenciáit a történelem során. Ismeri a  magyar külpolitika aktuális kérdéseit.
Tájékozott a 21. századi legjelentősebb világpolitikai konfliktusok és válságok összefüggésrendszerében. 
Képesség:
 Ennek ismeretében képes önállóan elemezni a magyar külpolitikai eseményeket, átlátni az ezek közötti összefüggéseket. Képes a megszerzett interdiszciplináris ismeretek birtokában egy adott világpolitikai konfliktus és válság külpolitikai elemzésére.
Attitűd:
Képes tájékozódni a különféle nemzetközi szervezetek döntéshozatali mechanizmusában.  Nyitott és befogadó szakterületének a legkülönfélébb nemzetközi kutatási eredményei iránt, és elkötelezett az általa hasznosnak ítélt új tudáselemek hazai megismertetése mellett.
Autonómia/Felelősség:
Felelősségteljesen építi fel szakmai karrierjét, és támogatja az általa irányított munkatársak szakmai életpályájának kibontakoztatását.
Legjobb tudása szerint, elkötelezetten szolgálja és képviseli a szakmai érdekeket.
Önálló és felelős szereplője szakterülete tudományos életének, képviseli szakmai elveit és kutatási eredményeit minden lehetséges fórumon.</t>
  </si>
  <si>
    <t>Requirements for admission to examination:  two in-class tests with a minimum passing rate of 50%.</t>
  </si>
  <si>
    <t>A tantárgy keretében a hallgatók megismerkedhetnek az emberi jogok kialakulásának folyamatával. A I.-II.-III. generációs jogok tartalmának bemutatása jogeseteken keresztül történik. A hallgató a tantárgy ismeretével képessé válik arra, hogy felismerje emberi jogait, és ha szükséges, a megfelelő védelmi mechanizmusokkal érvényesítse azokat. A nemzetközi szervezetek közül az ENSZ, Európa Tanács, EBESZ, EU legfontosabb, emberi jogokra vonatkozó dokumentumai kerülnek ismertetésre, hangsúlyt fektetve a jogérvényesítő mechanizmusok elsajátítására.</t>
  </si>
  <si>
    <t>In the course of the subject, students can get acquainted with the process of human rights development. I-II-III. Generational rights are presented through jurisdictions.  Students will be able to recognize their human rights through knowledge of the subject and, if necessary, enforce them with appropriate protection mechanisms. Among the international organizations, the United Nations, the Council of Europe, the OSCE and the EU's most important human rights documents are described with emphasis on the acquisition of law enforcement mechanisms.</t>
  </si>
  <si>
    <t>Tudás: 
Ismeri az emberi jogokra vonatkozó magyar és nemzetközi szabályozás jogelméleti és gyakorlati hátterét. Összefüggésben értelmezi a szakterületéhez kapcsolódó, nemzetközi, európai és regionális, jogi ismereteket és eseményeket. 
Képes a nemzetközi összefüggésekben való eligazodásra, folyamatok, változások követésére, megértésére, feldolgozására, mindezek hatékony és eredményes megosztására, és a gyakorlatban történő alkalmazására.
Kompetencia: 
Képes csapatban dolgozni, képes minőséget szem előtt tartó döntések meghozatalára. Képes az EU által támogatott projektek tervezésével és végrehajtásával kapcsolatos feladatok ellátására.
Attitüd: 
Áttekintéssel rendelkezik az emberi jogok általános szabályairól.  Rendelkezik ismeretei alkalmazása során kreativitási képességgel.
Autonómia: 
Érzékeny és nyitott a társadalmi problémákra. Ismereteit empátiával, toleranciával, rugalmassággal alkalmazza.</t>
  </si>
  <si>
    <t>Knowledge: 
Students are familiar with the legal theoretical and practical background of Hungarian and international human rights law. 
They can interpret  international, European and regional legal knowledge and events related to their field of expertise. They are able to orientate in international contexts, track, understand and analyze processes, changes, and efficiently and effectively share and apply them in practice.
Competence:
Students can work in a team to make quality decisions. They are able to perform tasks related to the design and implementation of EU-funded projects.
Attitude: 
They have an overview of the general rules of human rights, and the ability to use their knowledge creatively.
Autonomy: 
They are sensitive and open to social problems. They use their knowledge with empathy, tolerance and flexibility.</t>
  </si>
  <si>
    <t>A kutatás jellegzetes stratégiái, kutatómunka menete. Oksági kapcsolatok törvényszerűségei. A kutatómunkához szükséges adatbázisok készítése, használata. Adatgyűjtési módszerek. Empirikus kutatás metodológiai kérdései. Mintavételi eljárások. A kutatási eredmények publikálásának szabályai. A leíró statisztika alapjai. Adatelemzés.</t>
  </si>
  <si>
    <t xml:space="preserve">Typical research strategies, research work. Preparing and using databases for research. Questions of empirical research methodology. Sampling procedures. Rules of publishing results. Basics of descriptive statistics. Data analysis. </t>
  </si>
  <si>
    <t xml:space="preserve">Students get familiar with the research methods used in the field of social studies and under what conditions they can be applied, as well as the basic rules to put up theories and carry out research and their results in terms of ethics. 
</t>
  </si>
  <si>
    <t>A tantárgy célja, hogy megismertesse a hallgatókat a politikatudomány kialakulásával, intézményesülésével, elméleti alapjaival, a politika rendszerszintű fogalmával. Alapvető politológiai fogalmak:  hatalom, uralom, befolyás, konszenzus, konfliktus, legitimitás. A politika intézményes világa, politikai rendszerek, demokráciák és diktatúrák. A hatalommegosztás elvei, intézményei. A politika konfliktusos folyamata. Pártok, pártrendszerek, választási rendszerek, érdekképviseleti szervek. A közpolitika jellemzői. Globalizáció és nemzetközi rendszer, nemzetközi kapcsolatok rendszere. Politikai kultúra, politikai szocializáció, politikai kommunikáció, médiapolitika.</t>
  </si>
  <si>
    <t>The objective of the lesson is to give a wide panorama of political sciences (history, institutions, theoretical basis, and political systems). Main concepts of politology: power, regime, influence, consensus,conflict, legitimacy. The institutional world of political sciences,political systems, democracies and dictatorships.  Principles and institutions of power sharing. Process of political conflicts. Parties, electoral systems, interest groups. Civil politics. Globalization and international systems, international relations. Political culture, political socialization, political communication, mediapolitics.</t>
  </si>
  <si>
    <t>Tudás:
Ismeri a politika intézményes világát, a helyi társadalom, a nemzeti és nemzetközi viszonyok hierarchikus rendszerét, az érdek és értékviszonyok sokféleségét. 
Képesség:
Képes a társadalmi viszonyokban való eligazodásra. 
Képes alapvető politikai fogalmak, érdekek, értékek felismerésére, rendszerezésére, érdekképviseletre, érdekérvényesítésre. 
Attitűd:
Konszenzusra törekvő és konfliktustűrő képesség jellemzi, toleráns, a másságot elismerő, elfogadó magatartást követi.</t>
  </si>
  <si>
    <t>Knowledge:
Students are familiar with the institutional world of politics, local society, the hierarchical system of national and international relations and the diversity of interests and value relationships.
Competence: 
They have a clear view on social relations. They are able to define and analyze the main political terms, interests and values as well as represent and advocate interests.
Attitude: 
They are characterized by a consensual and conflict-tolerant ability as well as  a tolerant and  accepting  attitude.</t>
  </si>
  <si>
    <t>félévközi zárthelyi dolgozat minimum 50%-os teljesítése</t>
  </si>
  <si>
    <t xml:space="preserve"> an in-class test with a minimum passing rate of 50%</t>
  </si>
  <si>
    <t>Tudás: 
Tisztában van a társadalomstatisztikai alapfogalmakkal, alapösszefüggésekkel, érti az elemzési módszereket.
Képesség: 
Képes a társadalmi jelenségek és folyamatok megfigyelésére, számszaki összehasonlítására, összefüggések feltárására, következtetések levonására. Alkalmas társadalmi, kormányzati szintű  összetett feladatok rugalmas megoldására.
Attitűd:
Nyitott a nemzetközi társadalmi folyamatok elemzésére, az új nemzetközi standard-ek befogadására.
Felelősség, autonómia:
Önállóan végez adatgyűjtéseket, adatfeldolgozásokat, illteve komplex statisztikai elemzéseket. Az elemzések eredményei alapján következtetéseket von le és javaslatokat tesz a problémák megoldására.</t>
  </si>
  <si>
    <t xml:space="preserve">Knowledge:
Students are familiar with the basic concepts and relationships of social statistics and understand the methods of analysis.
Abilities:
They are able to observe and compare the social  phenomena and processes. They are also able to reveal interconnections and draw conclusions. Students are capable of solving complex, social, government-level tasks in a flexible manner. 
Attitude:
They are open to analysing international social processes and are willing to adopt new international standards.
Responsibility, autonomy: 
They carry out data gathering and processing, as well as complex statistical analyses independently. On the basis of analysis results, students are able to draw proper conclusions and make suggestions to solve problems. </t>
  </si>
  <si>
    <t>A demográfia definicója, adatfelvételei és módszere. A népességi helyzet. 
A népességtudomány adatfelvételei (népszámlás, demográfiai változások).
A népesség változását okozó tényezők (születés, halálozás, migráció).
Várható élettartam, termékenységi ráták, halálozások, halálokok.
A demográfia története, a népesedéspolitika és a népesedési statisztikák.</t>
  </si>
  <si>
    <t xml:space="preserve">Definition, data collection and methodology of demography. Population situation.
Data surveys of demography (census, demographic changes).
Factors causing change in the population (birth, death, migration).
Life expectancy, fertility rates, mortality rate, causes of deaths.
The history of demography, populations policy and populations statistics.
</t>
  </si>
  <si>
    <t>Tudás:
A tantárgy célja, hogy megismertesse a hallgatókkal a demográfia alapfogalmait és megismertesse velük Magyarország demográfiai problémáit.
Képességek és kompetenciák:
Társadalmi érzékenység és problémamegoldó képességek fejlesztése.
Attitűd:
Tolerancia fejlesztése.
Autonómia:
Önálló döntési képesség fejlesztése.</t>
  </si>
  <si>
    <t>Knowledge:
The aim of the course is to familiarize students with the basic concepts of demography and to familiarize them with the demographic problems of Hungary.
Skills and competence:
The course develops the social sensitivity and problem-solving ability of students.
Attitude:
Tolerance development.
Autonomy:
Improving cooperation and decision-making skills.</t>
  </si>
  <si>
    <t>Cultural  History</t>
  </si>
  <si>
    <t>requirement for admission to examination: a PPT presentation</t>
  </si>
  <si>
    <t xml:space="preserve">Knowledge: 
With the help of cultural history  students  become familiar with the general concepts and historic formations of culture and civilization. Through this subject, a deeper understanding of the characteristics of the civilizations of the different eras will be acquired. By analysing the periods,  students  have a complex picture of the intellectual, material and lifestyle related features of a given era, as well as its outstanding  creators and creations in the fields of art, music, literature and philosophy. 
Skills:
Students  become familiar with the use of terminologies related to traditional communities and modern societies, and are able to contemplate culture from the perspectives of space and time. 
</t>
  </si>
  <si>
    <t xml:space="preserve">Tudás:
A hallgató tájékozott a 21. századi legjelentősebb konfliktusok és válságok összefüggésrendszerében és magas szintű idegen nyelvi, tárgyalástechnikai ismeretekkel rendelkezik, valamint átlátja a nemzetközi politikai, gazdasági, jogi és társadalmi intézmények és folyamatok mélyebb összefüggéseit. 
Képesség:
A hallgató képes a hazai és külföldi társadalomtudományi források feltárására, feldolgozására és szakmai munkája során a leszűrt következtetések gyakorlati alkalmazására. Képes önálló szakmai koncepciók kidolgozására, és a vitákban megvédi elképzeléseit akár idegen nyelven is.
Attitűd:
Nyitott és befogadó szakterületének a legkülönfélébb nemzetközi kutatási eredményei iránt, és elkötelezett az általa hasznosank ítélt új tudáselemek hazai megismertetése mellett. Folyamatos az igénye az önművelésre. 
Felelősség, autonómia: 
Önálló és felelős szereplője szakterülete tudományos életének, képviseli szakmai elveit és kutatási eredményeit idegen nyelven is.                          - </t>
  </si>
  <si>
    <t xml:space="preserve">Knowledge:
Students are well informed of the most important conflicts and crises of the 21st century and they also possess advanced language and negotiation skills. Furthermore, they have a clear view of international political, economic, legal and social institutions and trends. 
Ability: 
Students can find and study domestic and foreign sources of social sciences and put the results of their research into practice. They are able to draw the conclusions independently and defend their views, even using the foreign language.
Attitude: 
They are open to  and accept the results of international research of their field of interest and are committed to disseminate the new knowledge.  They continuously strive for self-improvement.
Responsibility, autonomy: 
Students are independent and responsible participants of the scientific life of their field and represent its principles and results in the foreign language.
</t>
  </si>
  <si>
    <t xml:space="preserve">The Role of Cultural Diplomacy in  International Relations </t>
  </si>
  <si>
    <t>Kultúrdiplomácia jelentősége. Nemzetközi szervezetek a kultúrában. Globalizáció és a nemzetállamok kultúrája. Az Európai Unió kultúrpolitikája. Kisebbségi magyar kultúra.</t>
  </si>
  <si>
    <t xml:space="preserve">Tudás: 
A hallgatók a történeti és az összehasonlító módszerek segítségével jártasságot nyernek a különböző társadalmi tudatformák működésének megértésében. A jellegzetes formák megismerésének segítségével szilárd fogalmi bázis alakul ki az egyes elméleti modellek kritikai megítélésére.
Képesség:
A tantárgy komparatív jellege miatt alkalmassá teszi a hallgatókat az összehasonlítás, az elemzés, valamint a kritikai szemléletmód kialakítására. A kognitív kompetenciák közül a folyamatok értelmezésében a lényegfelismerés és a következtetési képességek fejlesztése a cél.   </t>
  </si>
  <si>
    <t>Knowledge:
With the help of historical and comparative methods  students become familiar with how the various social forms of consciousness work. By getting to know the typical forms, a solid conceptual platform will be acquired from which the various theoretic models can be critically assessed.
Skills:
Due to its comparative nature, the subject enables students to acquire a comparative, analytic and critical approach. As far as cognitive competences are concerned within the interpretation of processes, the acquisition of the ability to recognise the essence and to develop deduction skills is the objective.</t>
  </si>
  <si>
    <t>The importance of cultural diplomacy. International organizations in culture. Globalization and the culture of nation-states. Cultural policy of the European Union.
Minority Hungarian culture.</t>
  </si>
  <si>
    <t>A diplomáciatörténet szakaszai: ókori görögök és a hellenisztikus világ, bizánci diplomácia, középkor és a kora újkor diplomáciája, Niccolo  Machiavelli, a modern diplomácia mükődése (konferenciák a 19. században, Metternich, Talleyrand,Gorcsakov), nemzetközi kapcsolatok és a diplomácia története a 20. században.</t>
  </si>
  <si>
    <t>Universal History of Diplomacy</t>
  </si>
  <si>
    <t>Stages in the history of diplomacy: Ancient Greece and Hellenistic period, Byzantine diplomacy, Medieval and Early Modern Europe, Niccolò Machiavelli, rules of modern diplomacy (conferences in the 19th century, Metternich,Talleyrand, Gorcsakov). The history of international relations and diplomacy in the 20th century.</t>
  </si>
  <si>
    <t xml:space="preserve">Tudás: 
A hallgatók a történeti és az összehasonlító módszerek segítségével jártasságot nyernek a különböző társadalmi tudatformák működésének megértésében. A jellegzetes formák megismerésének segítségével szilárd fogalmi bázis alakul ki az egyes elméleti modellek kritikai megítélésére. 
Képesség:
A tantárgy komparatív jellege miatt alkalmassá teszi a hallgatókat az összehasonlítás, az elemzés, valamint a kritikai szemléletmód kialakítására. A kognitív kompetenciák közül a folyamatok értelmezésében a lényegfelismerés és a következtetési képességek fejlesztése a cél.   </t>
  </si>
  <si>
    <t>requirement for admission to examination: a home assignment</t>
  </si>
  <si>
    <t>requirement for admission to examination:a  home assignment</t>
  </si>
  <si>
    <t xml:space="preserve">A nemzetállamok elmélete a 18. században. A 19. század ideológiái: liberalizmus, konzervativizmus, nacionalizmus 1815-1945. Páneurópai Unió. Az európai integráció és a nemzetállamok szerepe: Németország, Franciaország, a mediterrán világ, Nagy-Britannia. Kelet-Európa és az Európai Unió. Magyarország helye a nemzetközi kapcsolatokban. </t>
  </si>
  <si>
    <t xml:space="preserve">The theory of nation states in the 18th century.The ideologies of the 19th century: liberalism, conservatism, nationalism 1815- 1945. Paneuropean Union. European integration and the role of nation states:
Germany, France, the Mediterranean World, Great Britain. Eastern Europe and the European Union. Hungary's place in international relations.
</t>
  </si>
  <si>
    <t xml:space="preserve">Tudás:
A hallgatók a történeti és az összehasonlító módszerek segítségével jártasságot nyernek a különböző társadalmi tudatformák működésének megértésében. A jellegzetes formák megismerésének segítségével szilárd fogalmi bázis alakul ki az egyes elméleti modellek kritikai megítélésére. 
Képesség: A tantárgy komparatív jellege miatt alkalmassá teszi a hallgatókat az összehasonlítás, az elemzés, valamint a kritikai szemléletmód kialakítására. A kognitív kompetenciák közül a folyamatok értelmezésében a lényegfelismerés és a következtetési képességek fejlesztése a cél.   </t>
  </si>
  <si>
    <t>Nation States and the European Union</t>
  </si>
  <si>
    <t>World Economic Developments and International Innovation</t>
  </si>
  <si>
    <t>Globalizáció a világgazdaságban. A globalizácó területei: termelés, piac, tudomány, logisztika, pénzügyek. Tőke, nemzetközi szervezetek. A tudomány termelőerővé válása. Centrum periféria. Globális problémák: környezet, energia, éghajlat, túlnépesedés, migráció, élelmezés. Hatalom, kultúra. Tudomány és jövő.</t>
  </si>
  <si>
    <t>Globalization in the world economy. Globalization areas: production, market, science, logistics, finance. Capital, international organizations. Science is becoming a productive force. Centrum periphery. Global Issues: Environment, Energy, Climate, Overpopulation, Migration, Nutrition. Power, Culture. Science and Future.</t>
  </si>
  <si>
    <t>Tudás:
A hallgatók megismerik a világgazdasági globalizáció okait, területeit, a nemzetközi cégek céljait eszközeit. Ismerik és használják a problémafeltárás, megoldás eszközeit, nemzetközi szervezeteit. 
Képesség:
Képesek a kutatás eszközeit objektiven használni a nemzetközi problémák megodásában, saját országuk, környezetük helyzetének megismerésében.</t>
  </si>
  <si>
    <t>Knowledge: 
Students get familiar with the causes, areas of  economic globalization, the goals and tools of international companies. They are familiar with and use the tools and international organizations of  problem exploration and solution.
Ability:
They are able to objectively use the research tools to study international problems and understand the situation of their own country and their environment.</t>
  </si>
  <si>
    <t>2 zárthelyi dolgozat sikeres megírása, egy házi dolgozat írása nemzetközi probléma és innováció témakörben</t>
  </si>
  <si>
    <t xml:space="preserve">writing two in-class tests successfully, handing in  a home assignment related to the topic of International issues and innovation </t>
  </si>
  <si>
    <t>Tudás:
A hallgató rendszerezett ismeretekkel rendelkezik a magyar, európai és Európán kívüli politikai rendszerekről és birtokában van nemzetközi politikával, közélettel és az európai intézményekkel kapcsolatos  ismereteknek és a hozzájuk tartozó szaknyelvi kompetenciának. 
Képesség:
Megszerzett ismeretei birtokában a hallgató képes kutatási területén új tudományos eredmények elemzésére idegen nyelven.
Attitűd:
Folyamatos az igénye az önművelésre az idegen nyelven és lényeglátásra, kreativitásra és módszertani tudatosságra törekszik. 
Felelősség, autonómia:
Önálló és felelős szereplője szakterülete tudományos életének, képviseli szakmai elveit és kutatási eredményeit idegen nyelven is.</t>
  </si>
  <si>
    <t xml:space="preserve">Knowledge: 
Students are able to provide an overview of Hungarian and European political systems and those outside Europe. They are also well informed of the issues of international politics, public life  and European institutions and have special language competencies related to these fields. 
Ability:
In possession of the acquired knowledge students are able to study and analyse new research results of their field in the foreign language.
Attitude:
They are permanently committed to self-improvement in the foreign language and strive for creativity and methodological awareness.
Responsibility, autonomy: 
Students are independent and responsible participants of the scientific life of their field and represent its principles and results in the foreign language.
</t>
  </si>
  <si>
    <t xml:space="preserve">A munka világának a kialakulása. A munkaerő-piaci kereslet és kínálat alakulása. Foglalkoztatottság és munkanélküliség. A munkanélküliség kezelésének passzív és aktív eszközei. A keresletet és a kínálatot befolyásoló társadalmi tényezők: diszkrimináció; a család és a karrier közötti konfliktus. A női munkaerő-kínálat elemzése. 
 A munkanélküliség típusai. Munkanélküliség a statisztikai adatok tükrében.  
A munkaerőpiac térbeli elhatároltsága. Helyi munkaerőpiacok. 
</t>
  </si>
  <si>
    <t>The development of the world of work. Labor market demand and supply.  Employment and unemployment. Passive and active means of managing unemployment. Social factors influencing demand and supply: discrimination; the conflict between family and career. Analysis of female labour supply.
Types of unemployment. Unemployment in the light of statistical data.
Spatial delimitation of the labour market. Local labour markets.
Basic elements of supply and demand. Flexibility of supply and demand. Wages, payments and the labour market. Career. Looking for a job.</t>
  </si>
  <si>
    <t xml:space="preserve">Students learn about the concept of the labor market and the social factors that influence the employment of individuals. Developing methods for influencing employee attitudes to employment. </t>
  </si>
  <si>
    <t xml:space="preserve"> Basics of  Labour Markets</t>
  </si>
  <si>
    <t xml:space="preserve">Systematic interpretation of the education and training process. The community functions of the process of education: social cohesion, inclusive nature, multiculturalism. The organizational framework of Hungarian public education and higher education. The regulation of adult education and its typical institutions. Changes in the target system of Hungarian education after the change of regime. Domestic trends in education research and development.
The concept, structure and place of education policy in the world of politics. The history of education and politics in the European Union. The regional characteristics of education: the Scandinavian Model, the Anglo-Saxon school system, French education, Mediterranean schools, education in Central Europe, the school system of the Balkans. The elements of the Lisbon Process: formal, non-formal and informal. The model of lifelong learning. Strategies of education policy in the European Union: the Europe of Knowledge, Europe 2020. </t>
  </si>
  <si>
    <t>Képesség:
A tantárgy komparatív jellege miatt alkalmassá teszi a hallgatókat az összehasonlítás, az elemzés, valamint a kritikai szemléletmód kialakítására. A kognitív kompetenciák közül a folyamatok értelmezésében a lényegfelismerés és a következtetési képességek fejlesztése a cél. 
Autonómia: 
Szakmai felelősség és együttműködő képesség jellemzi.</t>
  </si>
  <si>
    <t>Skills:
Due to its comparative nature, the subject enables students to acquire a comparative, analytic and critical approach. As far as cognitive competences are concerned within the interpretation of processes, the acquisition of the ability to recognise the essence and to develop deduction skills is the objective.
Autonomy:
Students are characterized by professional responsibility and co-operative skills.</t>
  </si>
  <si>
    <t>The most important works and authors of  European literature from the antiquity to the present: eras, ages, styles, trends. The birth of  national literatures. Literature and national identity. Literature and religion. Literature and cultural history. Lyric, prose and drama history. International literary prizes.</t>
  </si>
  <si>
    <t xml:space="preserve">The first part of the course introduces students into the discussions about the nature, aesthetic dignity and influence of music in the 19th century. Their examination, on the one hand, helps to trace how the language evolved and changed which was considered possible to an adequate conceptual grasp of the musical reflection, on the other hand, highlights the unique paradox that the conceptual apparatus of this musical reflection (of the so called “pure music” or “absolute music”) was derived from the theory of poetry.
The second part of the course details typically 20th century problems of  musical thinking and  musical culture: questions of the technical reproduction in  music, perspectives of the American “new musicology”,  cultural studies and  gender studies in  music.
The third part of the course will explore the long cultural history of the “Anthem of Europe”, from the genesis of Beethoven’s “Ode to Joy” to the reception of Beethoven’s music to the official adaptation by EU.
</t>
  </si>
  <si>
    <t>Knowledge:
Students are familiar with the basic concepts and tendencies of the musical aesthetics in the 19-20 centuries.
Ability:
Students are able to understand a text about musical aesthetical problems, can routinely use the terminology and apply the methods and strategies of  hermeneutics.
Attitude:
They can recognize  the value in abstract thinking.
They are open to the general context and  theories of culture and music .</t>
  </si>
  <si>
    <t>requirement(s) for admission to examination: an in-class test with a minimum passing rate of 50%</t>
  </si>
  <si>
    <t>Postmodern world, globalization. Multiculturalism- transculturalism. Interethnic relations. Encounters of different cultures. Manifestation fields of different ethic norms influencing identical age groups. Types of interethnic phenomena: relations, interrelations, passages, similarity. Importance of interethnic effects.</t>
  </si>
  <si>
    <t xml:space="preserve">Knowledge:
Students know and understand European and global social problems (multiculturalism, globalization, postmodernism).
Ability:
They are able to navigate in the system of social conflicts and problems and can actively engage in the work of exploring conflicts.
Attitude:
Students are  open and tolerant for different social groups.
Autonomy, Responsibility: 
They decide independently and responsibly in social conflicts.
</t>
  </si>
  <si>
    <t>requirement for admission to examination: one essay</t>
  </si>
  <si>
    <t>The aim of the course is to introduce students to the history of civilizations.  Multi-polarized world politics. The beginning of the decline of the West, the rapid growth of Asian civilizations on demographic, economic and military levels. Paradigms in civilizations. Ancient and modern civilizations. Changes in  the balance of power between civilizations. A new order of civilizations, cultural breaks, the effect of globalization. Civilizational centers, integrations, international institutions. Intra-civilizational clashes. The future of civilizations.</t>
  </si>
  <si>
    <t>Tudás: 
Ismeri az egykori és napjaink legfőbb civilizációit. 
Képesség: 
Fejleszti a hallgatók világlátását, eligazodási készségét a kultúrák között. 
Attitűd:
A kulturális, társadalmi másság attitűdjének fejlesztése.  Empatikus, toleráns magatartás, konfliktustűrő képesség fejlesztése. 
Autonómia:
Együttműködő képesség, társadalmi érzékenység.</t>
  </si>
  <si>
    <t>Knowledge:
Students have knowledge about the main ancient and modern civilizations.
Ability:
Students' perception of the world and other cultures is enhanced.
Attitude: 
Students' attitude of cultural and social differences is improved. They are characterized by  empathy, tolerance and they can handle conflicts properly.
Autonomy:
They are willing to cooperate and they are characterized by social sensibility.</t>
  </si>
  <si>
    <t xml:space="preserve">Tudás:
A hallgató elsajátítja a kultúrdiplomácia témakör jellegzetes szókincsét, képes megnevezni a legfontosabb területeit, intézményeit, bemutatni idegen nyelven azok működését. 
Képesség:
Képes a sajtótermékekben, kommünikékben  megjelenő információk és hírek megértésére, képes a források között céljának megfelelően válogatni, képes önálló információszerzésre a téma kapcsán. Képes véleményformálásra és véleménye mellett idegen nyelven érvelni.   
Attitűd:
A kurzus során elsajátítja azt az igényt, hogy a későbbiekben célirányosan tájékozódjék a legfrisebb idegen nyelvű forrásokból, maga is készítsen idegen nyelvű prezentációt, esszét. 
Felelősség, autonómia:
Feladatait általános felügyelet mellett, önállóan végzi és szervezi.
</t>
  </si>
  <si>
    <t>Knowledge:
Students acquire the special vocabulary for cultural diplomacy, are able to name its main fields and institutions and can describe their work in the foreign language.
Ability:
They can understand the information and news published in different press products and can select and evaluate the sources according to their aims. They  are able to  obtain information independently. They can also express their opinion and argue for their views in the foreign language.
Attitude: 
During the course students  consider it to be important to keep informed of the most recent sources including those written in the foreign language individually as well as prepare a presentation or essay.
Responsibilty, autonomy:
Students perform their tasks independently under general supervision.</t>
  </si>
  <si>
    <t>A PPT presentation and an in-class test with a minimum passing rate of 50%</t>
  </si>
  <si>
    <t>Minority Law in Europe</t>
  </si>
  <si>
    <t>A kisebbség fogalom alatt szűkebb értelemben a nemzeti etnikai kisebbségek sajátosságai kerülnek bemutatásra. A fenti kifejezés viszonya az Európai Unióhoz kettős, hiszen a konkrét jogi szabályozás nagyon hiányos, míg a kulturális sokszínűség hangoztatásával az Unió komoly erőfeszítéseket tesz a kisebbségek eltérő kultúráinak megvédésére. Az uniós szabályozásból kiemelkednek az ide kapcsolódó antidiszkriminációs szabályozások, melyekkel a hallgatók szintén megismerkedhetnek. Az európai nemzeti etnikai kisebbségek civilizációs történetének megismerésére is lehetőséget teremt a tárgy.</t>
  </si>
  <si>
    <t xml:space="preserve">Under the concept of minority, the features of national ethnic minorities are presented in a narrower sense. The relation to the concept above is twofold to the European Union, as the specific legal framework is very incomplete, while the EU is making serious efforts to protect the different cultures of minorities by emphasizing cultural diversity. The EU rules outline the relevant antidiscrimination regulations that students can also get acquainted with. Students are also provided an overview of the civilization history of European national ethnic minorities. </t>
  </si>
  <si>
    <t>Tudás: 
Ismeri a magyar és az Európai Unió kisebbségeire vonatkozó szabályozás jogelméleti és gyakorlati hátterét. 
Összefüggésben értelmezi a szakterületéhez kapcsolódó, nemzetközi, európai és regionális, jogi ismereteket és eseményeket. 
Kompetencia:
Képes csapatban dolgozni, képes minőséget szem előtt tartó döntések meghozatalára. Képes az EU által támogatott projektek tervezésével és végrehajtásával kapcsolatos feladatok ellátására.
Attitűd:
Áttekintéssel rendelkeznek a nemzetiségi törvény általános szabályairól, rendelkezik ismeretei alkalmazása során kreativitási képességgel. Képviseli a magyar és európai identitás vallási és társadalmi történeti és jelenkori sokszínűségét. Igénye van az európai nemzeti kultúrák befogadására.
Autonómia: 
Érzékeny és nyitott a társadalmi problémákra. Ismereteit empátiával, toleranciával, rugalmassággal alkalmazza.</t>
  </si>
  <si>
    <t>Knowledge: 
Students  are familiar with the legal theoretical and practical background of the regulations governing the minorities of Hungary and the European Union. 
They can interpret international, European and regional legal knowledge and events related to their field of expertise.
Competence: 
They are able to work in a team and make quality decisions. They can carry out tasks related to the design and implementation of EU-funded projects.
Attitude: 
They have an overview of the general rules of the Nationality Act, and have the ability to use their skills with creativity. They represent the religious and social historical and contemporary diversity of Hungarian and European identity. They require the reception of European national cultures.
Autonomy: 
Students are sensitive and open to social problems. They use their knowledge with empathy, tolerance and flexibility.</t>
  </si>
  <si>
    <t xml:space="preserve">A kultúra fogalmának filozófiai és antropológiai keretei (evolúció, adaptáció, szinkretizmus, identifikáció). A tradicionális és a modern fogalma a kultúraelméletben. Az egyszerű és a komplex társadalmak kulturális modelljei. Multilineáris evolúciós modell jellemzői, történeti partikularizmus kultúra képe, funkcionalizmus és a strukturalizmus kultúra fogalma. Az ezredvég kultúra értelmezései: szimbolikus és interpretív antropológia, gender elméletek, posztmodern világképek. Civilizáció, identitás, globalizáció kérdése a hálózati társadalmak korában. A globalizáció gazdasági, kulturális és politikai mozgatórugói. A civilizációk harca, a lokális és a globális kultúra jellemzői. A reális és a virtuális átértelmeződése, valamint a gépek kultusza. Kulturális identitások a fragmentált társadalmak korában. A kultúra finanszírozásának modelljei: állami, piaci, non-profit. A kortárs magyar kultúraközvetítés elméleti problémái, kutatási lehetőségei. </t>
  </si>
  <si>
    <t xml:space="preserve">The philosophical and anthropological framework of the concept of culture (evolution, adaptation, syncretism, identification). The concepts of the traditional and the modern in cultural theory. The cultural models of simple and complex societies. The characteristics of the multilinear evolution model, the cultural image of historical particularism, the concepts of culture in functionalism and structuralism. The interpretations of culture at the end of the millennium: symbolic and interpretive anthropology, gender theories, postmodern world views.
 The economic, cultural and political driving forces of globalisation. The war of civilizations; the characteristics of local and global culture. The reinterpretation of the real and the virtual, and the cult of machines. Cultural identities in the age of fragmented societies. Models for financing culture: state, market, non-profit. Theoretical problems and research possibilities of contemporary Hungarian culture mediation.
</t>
  </si>
  <si>
    <t xml:space="preserve">Tudás: 
A hallgatók filozófiai szemléletének fejlesztése, filozófiai és a logikus gondolkodás készségszintre emelése. 
Képesség: 
A tárgy segítségével javítható a hallgatók szövegértelmezési  és szövegalkotási képességei, továbbá jól fejleszthető a vitakultúrájuk. </t>
  </si>
  <si>
    <t xml:space="preserve">Knowledge:
Developing the philosophical perspective of students, raising their philosophical and logical thinking to the skill level. 
Skills: 
The subject can be used to improve the student's text-to-speech and text-creation capabilities, as well as to improve their discussion culture. </t>
  </si>
  <si>
    <t xml:space="preserve">A hallgató megismeri a hazai és az egyetemes kulturális hagyatékok kialakulását, elhelyezkedésüket, jelentőségüket, értéküket az emberi lét számára. </t>
  </si>
  <si>
    <t xml:space="preserve">Students are introduced to the evolution, location, significance and value of the national and universal cultural heritages for human existence.  </t>
  </si>
  <si>
    <t xml:space="preserve">Tudás: 
A hallgató ismeri az emberi társadalom számára fontos és meghatározó kulturális hagyatékokat. Ezek felhasználásával képes a  kultúraközvetítésre, az értékek tiszteletének ápolására.
Képesség:
A helyi értékek felfedezésével képes a helyi közösség kapcsolatait kialakítani, a lokálpatriotizmust és a hazaszeretet megerősíteni. Használja a modern információs és kommunikációs rendszereket. 
Attitűd:
Rendelkezik társadalmi érzékenységgel, a globális értékek lokális alkalmazásának képességeivel. Rendelkezik a másokkal való szakmai és szakmaközi együttműködés képességével a szakma folyamatos fejlesztése érdekében. </t>
  </si>
  <si>
    <t>requirement(s) for admission to examination: e. g., two in-class tests  with a minimum passing rate of 50%</t>
  </si>
  <si>
    <t>Economic Policy (English)</t>
  </si>
  <si>
    <t>Cultural and scientific background of international economic processes</t>
  </si>
  <si>
    <t xml:space="preserve">The world economy, globalization, center-periphery. Cultural fundamentals of economic development, working culture, consumption, religion, institutional system. Future scientific goals, environmental protection, energy consumption.
</t>
  </si>
  <si>
    <t xml:space="preserve"> Students  attending the course have comprehensive knowledge of the role of culture  in raising knowledge, know the direction of change and the theoretical and pragmatic relationships of international relations.
</t>
  </si>
  <si>
    <t>2 in-class tests with a minimum passing rate of  51 %, a  presentation</t>
  </si>
  <si>
    <t xml:space="preserve">Knowledge: 
Students get acquainted with cultural heritages that are important and influential for the human society. This knowledge enables the students to mediate culture and foster the respect of values. 
Ability:
By discovering local values, students are able to build the relations of the local community and strengthen localpatriotism and love for their country. They use the advanced information and communication systems. 
Attitude:
They are characterized by  social sensitivity and possess the abilities to apply global values locally. They are able to cooperate with others at professional and inter-professional levels  in order to develop the profession continuously. </t>
  </si>
  <si>
    <t>Tudás:
A hallgató elsajátítja a témakör jellegzetes szókincsét, be tudja mutatni a magyar és egy ország kultúrdiplomáciai kapcsolatrendszerét,  legfontosabb területeit, intézményeit, és azok működését az adott idegen nyelven.  
Képesség:
Képes a témával kapcsolatos idegen nyelvű hivatalos közleményekben, sajtótermékekben megjelenő információk és hírek megértésére, képes célirányosan válogatni a források között, képes önálló információszerzésre a téma kapcsán, képes véleményformálásra és véleménye mellett idegen nyelven érvelni. 
Attitűd:
A kurzus során elsajátítja azt az igényt, hogy a későbbiekben önállóan tájékozódjék a legfrisebb, akár idegen nyelvű forrásokból, maga is készítsen idegen nyelvű prezentációt, esszét. 
Felelősség, autonómia:   
Feladatait általános felügyelet mellett, önállóan végzi és szervezi.</t>
  </si>
  <si>
    <t xml:space="preserve">Knowledge:
Students acquire the special vocabulary for cultural diplomacy, are able to characterize the cultural diplomatic relations between Hungary and a given country as well as  its main fields and institutions and can describe their work in the foreign language.  
Ability:
They can understand the information and news published in different press products and can select and evaluate the sources according to their aims. They  are able to  obtain information independently. They can also express their opinion and argue for their views in the foreign language. 
Attitude:
During the course students  consider it to be important to keep informed of the most recent sources including those written in the foreign language individually as well as prepare a presentation or essay. 
Responsibilty, autonomy: 
Students perform their tasks independently under general supervision.  </t>
  </si>
  <si>
    <r>
      <t>Students  get to know the most important paradigms of the theories of international relationships and are well-informed about the debates among them. They  have knowledge about the most important events and eras of the 20</t>
    </r>
    <r>
      <rPr>
        <vertAlign val="superscript"/>
        <sz val="9"/>
        <color indexed="8"/>
        <rFont val="Arial"/>
        <family val="2"/>
        <charset val="238"/>
      </rPr>
      <t>th</t>
    </r>
    <r>
      <rPr>
        <sz val="9"/>
        <color indexed="8"/>
        <rFont val="Arial"/>
        <family val="2"/>
        <charset val="238"/>
      </rPr>
      <t xml:space="preserve"> century’s Hungarian foreign policy (Trianon Peace treaty, the Horthy era, the role of Hungary in  World War II, the Kádár era and the change of regime). They are familiar with foreign policy trends and connections. </t>
    </r>
  </si>
  <si>
    <r>
      <t>Magyarország Alaptörvénye (2011. április 25.)
2011.évi CLXXIX törvény a nemzetiségek jogairól 
Halmai Gábor Tóth Gábor Attila (szerk.): Emberi Jogok. Osiris Kiadó, Bp., 2003. I</t>
    </r>
    <r>
      <rPr>
        <sz val="9"/>
        <color indexed="8"/>
        <rFont val="Arial"/>
        <family val="2"/>
        <charset val="238"/>
      </rPr>
      <t xml:space="preserve">SBN:9789633899526 
</t>
    </r>
    <r>
      <rPr>
        <sz val="9"/>
        <rFont val="Arial"/>
        <family val="2"/>
        <charset val="238"/>
      </rPr>
      <t xml:space="preserve">Sári János: Alapjogok Alkotmánytan II. Osiris Kiadó, Bp., 2004. </t>
    </r>
    <r>
      <rPr>
        <sz val="9"/>
        <color indexed="23"/>
        <rFont val="Arial"/>
        <family val="2"/>
        <charset val="238"/>
      </rPr>
      <t>ISBN: 9789633899694</t>
    </r>
  </si>
  <si>
    <r>
      <t xml:space="preserve">Bevezetés a társadalomstatisztika alapfogalmi rendszerébe. Társadalomstatisztika jogi keretei, információs rendszere. Adatszerzési módok, az adatok elemzéshez történő előkészítése. A leíró statisztika elemzési módszerei: grafikus ábrázolás, </t>
    </r>
    <r>
      <rPr>
        <sz val="9"/>
        <rFont val="Arial"/>
        <family val="2"/>
        <charset val="238"/>
      </rPr>
      <t>viszonyszámok</t>
    </r>
    <r>
      <rPr>
        <sz val="9"/>
        <color indexed="8"/>
        <rFont val="Arial"/>
        <family val="2"/>
        <charset val="238"/>
      </rPr>
      <t>, középértékek, szóródási mérőszámok, empirikus eloszlások, koncentráció elemzés, indexek.  Bevezetés a minták alapján történő értékelés módszertanába. Idősorok analitikus vizsgálata, előrejelzés.</t>
    </r>
  </si>
  <si>
    <r>
      <t xml:space="preserve">FALUS Róbert, </t>
    </r>
    <r>
      <rPr>
        <i/>
        <sz val="9"/>
        <color indexed="8"/>
        <rFont val="Arial"/>
        <family val="2"/>
        <charset val="238"/>
      </rPr>
      <t>Az ókori görög irodalom története I-II</t>
    </r>
    <r>
      <rPr>
        <sz val="9"/>
        <color indexed="8"/>
        <rFont val="Arial"/>
        <family val="2"/>
        <charset val="238"/>
      </rPr>
      <t xml:space="preserve">., Budapest, Gondolat, 1964.
FALUS Róbert, </t>
    </r>
    <r>
      <rPr>
        <i/>
        <sz val="9"/>
        <color indexed="8"/>
        <rFont val="Arial"/>
        <family val="2"/>
        <charset val="238"/>
      </rPr>
      <t>A római irodalom története,</t>
    </r>
    <r>
      <rPr>
        <sz val="9"/>
        <color indexed="8"/>
        <rFont val="Arial"/>
        <family val="2"/>
        <charset val="238"/>
      </rPr>
      <t xml:space="preserve"> Budapest, Gondolat, 1970.
GINTLI Tibor – SCHEIN Gábor, </t>
    </r>
    <r>
      <rPr>
        <i/>
        <sz val="9"/>
        <color indexed="8"/>
        <rFont val="Arial"/>
        <family val="2"/>
        <charset val="238"/>
      </rPr>
      <t>Az irodalom rövid története: I. A kezdetektől a romantikáig</t>
    </r>
    <r>
      <rPr>
        <sz val="9"/>
        <color indexed="8"/>
        <rFont val="Arial"/>
        <family val="2"/>
        <charset val="238"/>
      </rPr>
      <t xml:space="preserve">, Pécs, Jelenkor Kiadó, 2003.
GINTLI Tibor – SCHEIN Gábor, </t>
    </r>
    <r>
      <rPr>
        <i/>
        <sz val="9"/>
        <color indexed="8"/>
        <rFont val="Arial"/>
        <family val="2"/>
        <charset val="238"/>
      </rPr>
      <t>Az irodalom rövid története: II. A realizmustól máig</t>
    </r>
    <r>
      <rPr>
        <sz val="9"/>
        <color indexed="8"/>
        <rFont val="Arial"/>
        <family val="2"/>
        <charset val="238"/>
      </rPr>
      <t xml:space="preserve">, Pécs, Jelenkor Kiadó, 2007.
</t>
    </r>
    <r>
      <rPr>
        <i/>
        <sz val="9"/>
        <color indexed="8"/>
        <rFont val="Arial"/>
        <family val="2"/>
        <charset val="238"/>
      </rPr>
      <t>Világirodalom</t>
    </r>
    <r>
      <rPr>
        <sz val="9"/>
        <color indexed="8"/>
        <rFont val="Arial"/>
        <family val="2"/>
        <charset val="238"/>
      </rPr>
      <t>, főszerk. PÁL József, Budapest, Akadémiai Kiadó, 2005.</t>
    </r>
  </si>
  <si>
    <r>
      <t xml:space="preserve">A kurzus végeztével a hallgató ismeri idegen nyelven a kultúrdiplomácia fogalmát, a </t>
    </r>
    <r>
      <rPr>
        <i/>
        <sz val="9"/>
        <color indexed="8"/>
        <rFont val="Arial"/>
        <family val="2"/>
        <charset val="238"/>
      </rPr>
      <t>hard power</t>
    </r>
    <r>
      <rPr>
        <sz val="9"/>
        <color indexed="8"/>
        <rFont val="Arial"/>
        <family val="2"/>
        <charset val="238"/>
      </rPr>
      <t xml:space="preserve"> és a </t>
    </r>
    <r>
      <rPr>
        <i/>
        <sz val="9"/>
        <color indexed="8"/>
        <rFont val="Arial"/>
        <family val="2"/>
        <charset val="238"/>
      </rPr>
      <t>soft power</t>
    </r>
    <r>
      <rPr>
        <sz val="9"/>
        <color indexed="8"/>
        <rFont val="Arial"/>
        <family val="2"/>
        <charset val="238"/>
      </rPr>
      <t xml:space="preserve"> kapcsolatát</t>
    </r>
    <r>
      <rPr>
        <i/>
        <sz val="9"/>
        <color indexed="8"/>
        <rFont val="Arial"/>
        <family val="2"/>
        <charset val="238"/>
      </rPr>
      <t xml:space="preserve">, </t>
    </r>
    <r>
      <rPr>
        <sz val="9"/>
        <color indexed="8"/>
        <rFont val="Arial"/>
        <family val="2"/>
        <charset val="238"/>
      </rPr>
      <t xml:space="preserve">megjelenésének legfontosabb területeit és intézményeit, azok működését (UNESCO, kapcsolódó intézmények, világörökség, Erasmus stb.) </t>
    </r>
  </si>
  <si>
    <t>Nemzetközi gazdasági folyamatok kulturális és tudományos háttere</t>
  </si>
  <si>
    <t xml:space="preserve">International Accounting </t>
  </si>
  <si>
    <t>A kurzus célja: A hallgatók megismerjék az egyes nemzeti számviteli rendszerek elméleti és gyakorlati szabályozásában meglévő különbségek okait, az egyes nagy számviteli rendszerek főbb jellemzőit, a számviteli rendszerek tipizálásának lehetőségeit.
A kurzus rövid tartalma, témakörei: Nemzetközi számviteli rendszerek típusainak: az Európai Unió Irányelvei, a Nemzetközi Számviteli Standardbizottság (IASC/IASB) által kiadott Nemzetközi Számviteli Standardok (IAS) és Nemzetközi Beszámoló-készítési Standardok (IFRS), az Amerikai Egyesült Államokban Általánosan Elfogadott Számviteli Elvek (US GAAP), egyéb nagyobb nemzeti számviteli rendszerek (UK GAAP, Canadian GAAP), indokoltságának és jelentőségének áttekintése. A Nemzetközi Pénzügyi Beszámolási Standardok (IFRS) szerint készült beszámoló, és a beszámoló elkészítéséhez szükséges alapvető standardok főbb összefüggéseinek megismerése.</t>
  </si>
  <si>
    <t>Objectives of the course: Students will be familiar with the reasons for the differences in theoretical and practical regulation of individual national accounting systems, the main features of each major accounting system, and the possibilities of typing accounting systems.
Short course content and topics: International Accounting Types: International Accounting Standards (IAS) and International Financial Reporting Standards (IFRS) issued by the International Accounting Standards Board (IASC / IASB), the Generally Accepted Accounting Principles (US GAAP), other major national accounting systems (UK GAAP, Canadian GAAP), their rationality and relevance. Relationship of International Financial Reporting Standards (IFRS) and Hungarian Accounting Standards.</t>
  </si>
  <si>
    <t>1 kiselőadás
1 zárthelyi dolgozat</t>
  </si>
  <si>
    <t>1 presentation
1 in class test</t>
  </si>
  <si>
    <r>
      <rPr>
        <b/>
        <sz val="9"/>
        <rFont val="Arial"/>
        <family val="2"/>
        <charset val="238"/>
      </rPr>
      <t>Tudás:</t>
    </r>
    <r>
      <rPr>
        <sz val="9"/>
        <rFont val="Arial"/>
        <family val="2"/>
        <charset val="238"/>
      </rPr>
      <t xml:space="preserve"> Ismeri a nemzetközi számvitel legfontosabb elméleti megközelítéseit, az IFRS szerint készült beszámoló sajátosságait elsajátította a pénzügyi és a számviteli gondolkodás alapjait. 
</t>
    </r>
    <r>
      <rPr>
        <b/>
        <sz val="9"/>
        <rFont val="Arial"/>
        <family val="2"/>
        <charset val="238"/>
      </rPr>
      <t>Képesség:</t>
    </r>
    <r>
      <rPr>
        <sz val="9"/>
        <rFont val="Arial"/>
        <family val="2"/>
        <charset val="238"/>
      </rPr>
      <t xml:space="preserve"> Képes az IFRS szerint készült beszámolók értelmezésre, összefüggéseinek feltárására.
</t>
    </r>
    <r>
      <rPr>
        <b/>
        <sz val="9"/>
        <rFont val="Arial"/>
        <family val="2"/>
        <charset val="238"/>
      </rPr>
      <t xml:space="preserve">Attitűd: </t>
    </r>
    <r>
      <rPr>
        <sz val="9"/>
        <rFont val="Arial"/>
        <family val="2"/>
        <charset val="238"/>
      </rPr>
      <t xml:space="preserve">Nyitott az új szakmai ismeretekre és módszertanokra, törekszik nemzetközi számviteli jártasságának fejlesztésére.
</t>
    </r>
    <r>
      <rPr>
        <b/>
        <sz val="9"/>
        <rFont val="Arial"/>
        <family val="2"/>
        <charset val="238"/>
      </rPr>
      <t xml:space="preserve">Autonómia és felelősség: </t>
    </r>
    <r>
      <rPr>
        <sz val="9"/>
        <rFont val="Arial"/>
        <family val="2"/>
        <charset val="238"/>
      </rPr>
      <t>Alkalmas önállóan a nemzetközi számviteli szabályok szerint készült beszámolókból történő adatgyűjtésre, rendszerezésre, elemzésre, értékelésre.</t>
    </r>
    <r>
      <rPr>
        <sz val="9"/>
        <color rgb="FF92D050"/>
        <rFont val="Arial"/>
        <family val="2"/>
        <charset val="238"/>
      </rPr>
      <t xml:space="preserve">
</t>
    </r>
  </si>
  <si>
    <r>
      <rPr>
        <b/>
        <sz val="9"/>
        <rFont val="Arial"/>
        <family val="2"/>
        <charset val="238"/>
      </rPr>
      <t>Knowledge:</t>
    </r>
    <r>
      <rPr>
        <sz val="9"/>
        <rFont val="Arial"/>
        <family val="2"/>
        <charset val="238"/>
      </rPr>
      <t xml:space="preserve"> The students are familiar with the most important theoretical approaches to international accounting, the fundamentals of financial and accounting and IFRS reporting.
</t>
    </r>
    <r>
      <rPr>
        <b/>
        <sz val="9"/>
        <rFont val="Arial"/>
        <family val="2"/>
        <charset val="238"/>
      </rPr>
      <t xml:space="preserve">Skills: </t>
    </r>
    <r>
      <rPr>
        <sz val="9"/>
        <rFont val="Arial"/>
        <family val="2"/>
        <charset val="238"/>
      </rPr>
      <t xml:space="preserve">The student is able to interpret the financial reports made under IFRS.
</t>
    </r>
    <r>
      <rPr>
        <b/>
        <sz val="9"/>
        <rFont val="Arial"/>
        <family val="2"/>
        <charset val="238"/>
      </rPr>
      <t>Attitude:</t>
    </r>
    <r>
      <rPr>
        <sz val="9"/>
        <rFont val="Arial"/>
        <family val="2"/>
        <charset val="238"/>
      </rPr>
      <t xml:space="preserve"> The student is open to new professional knowledge and methodologies, strives to develop international accounting skills.
</t>
    </r>
    <r>
      <rPr>
        <b/>
        <sz val="9"/>
        <rFont val="Arial"/>
        <family val="2"/>
        <charset val="238"/>
      </rPr>
      <t xml:space="preserve">Autonomy and Responsibility: </t>
    </r>
    <r>
      <rPr>
        <sz val="9"/>
        <rFont val="Arial"/>
        <family val="2"/>
        <charset val="238"/>
      </rPr>
      <t>The student is able to gather, organize, analyze and evaluate data from reports prepared in accordance with IFRS.</t>
    </r>
  </si>
  <si>
    <r>
      <rPr>
        <b/>
        <sz val="9"/>
        <rFont val="Arial"/>
        <family val="2"/>
        <charset val="238"/>
      </rPr>
      <t>Kötelező szakirodalom:</t>
    </r>
    <r>
      <rPr>
        <sz val="9"/>
        <rFont val="Arial"/>
        <family val="2"/>
        <charset val="238"/>
      </rPr>
      <t xml:space="preserve">
Madarasiné dr. Szirmai Andrea - Bartha Ágnes (2016): Nemzetközi számviteli ismeretek, Perfekt Kiadó, Budapest
</t>
    </r>
    <r>
      <rPr>
        <b/>
        <sz val="9"/>
        <rFont val="Arial"/>
        <family val="2"/>
        <charset val="238"/>
      </rPr>
      <t>Ajánlott szakirodalom:</t>
    </r>
    <r>
      <rPr>
        <sz val="9"/>
        <rFont val="Arial"/>
        <family val="2"/>
        <charset val="238"/>
      </rPr>
      <t xml:space="preserve">
Boros, J.- Bosnyák, J. – Kováts, E. (szerk.) (2012.) Az IFRS-ek rendszere. I. kötet. Budapest: MKVK OK.
</t>
    </r>
  </si>
  <si>
    <t>Nemzetközi pénzügyi rendszer. Devizapolitika. Devizarendszerek. Nemzetközi pénz- és tőkepiacok. Fizetési mérleg. Monetáris tartalék. Nemzetközi pénzügyi szervezetek. Nemzetközi pénzügyi kockázatok. Pénzügyi válság, válságkezelés. Gazdasági és Monetáris Unió. EU közös költségvetése</t>
  </si>
  <si>
    <t>The international monetary system. Foreign exchange policy and systems. International financial and capital market. Balance of payment. Monetary reserve. International monetary organisations. International monetary risks. Monetary crisis, crisis management. Economic and Monetary Union. The common budget of the EU.</t>
  </si>
  <si>
    <t>vizsgára bocsátás feltétele: -  Választható feladat: nemzetközi szakirodalom feldolgozása. Értékelése + 20 %.</t>
  </si>
  <si>
    <t>requirements for admission to eximination: -  Optional task: analysing international literature. Evaluation: +20%.</t>
  </si>
  <si>
    <r>
      <rPr>
        <b/>
        <sz val="9"/>
        <rFont val="Arial"/>
        <family val="2"/>
        <charset val="238"/>
      </rPr>
      <t>Tudás:</t>
    </r>
    <r>
      <rPr>
        <sz val="9"/>
        <rFont val="Arial"/>
        <family val="2"/>
        <charset val="238"/>
      </rPr>
      <t xml:space="preserve"> A hallgató széleskörűen és rendszerszerűen ismeri a nemzetközi pénzügyi rendszer történeti alakulását, meghatározó korszakait, valamint jelenkori működését. 
</t>
    </r>
    <r>
      <rPr>
        <b/>
        <sz val="9"/>
        <rFont val="Arial"/>
        <family val="2"/>
        <charset val="238"/>
      </rPr>
      <t>Képesség:</t>
    </r>
    <r>
      <rPr>
        <sz val="9"/>
        <rFont val="Arial"/>
        <family val="2"/>
        <charset val="238"/>
      </rPr>
      <t xml:space="preserve"> Összefüggéseiben értelmezi a nemzetközi pénz- és tőkepiacok szereplőinek cselekvéseit és annak következményeit. Képes a nemzetközi pénzügyi folyamatok következményeinek, a társadalomra gyakorolt hatásainak értékelésére. 
</t>
    </r>
    <r>
      <rPr>
        <b/>
        <sz val="9"/>
        <rFont val="Arial"/>
        <family val="2"/>
        <charset val="238"/>
      </rPr>
      <t>Attitűd:</t>
    </r>
    <r>
      <rPr>
        <sz val="9"/>
        <rFont val="Arial"/>
        <family val="2"/>
        <charset val="238"/>
      </rPr>
      <t xml:space="preserve"> Érdeklődik az aktuális nemzetközi pénzügyi folyamatok iránt, törekszik azok követésére és megértésére.</t>
    </r>
  </si>
  <si>
    <r>
      <rPr>
        <b/>
        <sz val="9"/>
        <color theme="1"/>
        <rFont val="Arial"/>
        <family val="2"/>
        <charset val="238"/>
      </rPr>
      <t>Knowledge:</t>
    </r>
    <r>
      <rPr>
        <sz val="9"/>
        <color theme="1"/>
        <rFont val="Arial"/>
        <family val="2"/>
        <charset val="238"/>
      </rPr>
      <t xml:space="preserve"> Students have a broad and systematic knowledge of the history, defining periods and the present mechanism of the international monetary system. 
</t>
    </r>
    <r>
      <rPr>
        <b/>
        <sz val="9"/>
        <color theme="1"/>
        <rFont val="Arial"/>
        <family val="2"/>
        <charset val="238"/>
      </rPr>
      <t>Ability:</t>
    </r>
    <r>
      <rPr>
        <sz val="9"/>
        <color theme="1"/>
        <rFont val="Arial"/>
        <family val="2"/>
        <charset val="238"/>
      </rPr>
      <t xml:space="preserve"> They are able to understand in context the actions of the participants of international financial and capital markets and their consequences. They are able to evaluate the consequences and the social effects of international financial procedures. 
</t>
    </r>
    <r>
      <rPr>
        <b/>
        <sz val="9"/>
        <color theme="1"/>
        <rFont val="Arial"/>
        <family val="2"/>
        <charset val="238"/>
      </rPr>
      <t xml:space="preserve">Attitude: </t>
    </r>
    <r>
      <rPr>
        <sz val="9"/>
        <color theme="1"/>
        <rFont val="Arial"/>
        <family val="2"/>
        <charset val="238"/>
      </rPr>
      <t>They show interest in recent trends in international finance, and they strive to follow and understand them.</t>
    </r>
  </si>
  <si>
    <r>
      <rPr>
        <b/>
        <sz val="9"/>
        <color theme="1"/>
        <rFont val="Arial"/>
        <family val="2"/>
        <charset val="238"/>
      </rPr>
      <t>Kötelező szakirodalom:</t>
    </r>
    <r>
      <rPr>
        <sz val="9"/>
        <color theme="1"/>
        <rFont val="Arial"/>
        <family val="2"/>
        <charset val="238"/>
      </rPr>
      <t xml:space="preserve"> Lőrincné: Nemzetközi pénzügyek (2004), Aula Kiadó, ISBN: 9639478938. Losoncz: Nemzetközi pénzügyek (2006), HEFOP elektronikus tananyag. Farkas: Haladó nemzetközi pénzügyek (2011), Digitális Tankönyvtár. </t>
    </r>
    <r>
      <rPr>
        <b/>
        <sz val="9"/>
        <color theme="1"/>
        <rFont val="Arial"/>
        <family val="2"/>
        <charset val="238"/>
      </rPr>
      <t>Ajánlott szakirodalom:</t>
    </r>
    <r>
      <rPr>
        <sz val="9"/>
        <color theme="1"/>
        <rFont val="Arial"/>
        <family val="2"/>
        <charset val="238"/>
      </rPr>
      <t xml:space="preserve"> Pilbeam: International Finance (2013), Palgrave, ISBN: 9780230362895.</t>
    </r>
  </si>
  <si>
    <t>MNT2232</t>
  </si>
  <si>
    <r>
      <rPr>
        <b/>
        <sz val="9"/>
        <rFont val="Arial"/>
        <family val="2"/>
        <charset val="238"/>
      </rPr>
      <t xml:space="preserve">Tudás: </t>
    </r>
    <r>
      <rPr>
        <sz val="9"/>
        <rFont val="Arial"/>
        <family val="2"/>
        <charset val="238"/>
      </rPr>
      <t xml:space="preserve">Ismeri a nemzetközi számvitel legfontosabb elméleti megközelítéseit, az IFRS szerint készült beszámoló sajátosságait elsajátította a pénzügyi és a számviteli gondolkodás alapjait. 
</t>
    </r>
    <r>
      <rPr>
        <b/>
        <sz val="9"/>
        <rFont val="Arial"/>
        <family val="2"/>
        <charset val="238"/>
      </rPr>
      <t>Képesség:</t>
    </r>
    <r>
      <rPr>
        <sz val="9"/>
        <rFont val="Arial"/>
        <family val="2"/>
        <charset val="238"/>
      </rPr>
      <t xml:space="preserve"> Képes az IFRS szerint készült beszámolók értelmezésre, összefüggéseinek feltárására.
</t>
    </r>
    <r>
      <rPr>
        <b/>
        <sz val="9"/>
        <rFont val="Arial"/>
        <family val="2"/>
        <charset val="238"/>
      </rPr>
      <t xml:space="preserve">Attitűd: </t>
    </r>
    <r>
      <rPr>
        <sz val="9"/>
        <rFont val="Arial"/>
        <family val="2"/>
        <charset val="238"/>
      </rPr>
      <t xml:space="preserve">Nyitott az új szakmai ismeretekre és módszertanokra, törekszik nemzetközi számviteli jártasságának fejlesztésére.
</t>
    </r>
    <r>
      <rPr>
        <b/>
        <sz val="9"/>
        <rFont val="Arial"/>
        <family val="2"/>
        <charset val="238"/>
      </rPr>
      <t>Autonómia és felelősség</t>
    </r>
    <r>
      <rPr>
        <sz val="9"/>
        <rFont val="Arial"/>
        <family val="2"/>
        <charset val="238"/>
      </rPr>
      <t xml:space="preserve">: Alkalmas önállóan a nemzetközi számviteli szabályok szerint készült beszámolókból történő adatgyűjtésre, rendszerezésre, elemzésre, értékelésre.
</t>
    </r>
  </si>
  <si>
    <r>
      <rPr>
        <b/>
        <sz val="9"/>
        <rFont val="Arial"/>
        <family val="2"/>
        <charset val="238"/>
      </rPr>
      <t xml:space="preserve">Knowledge: </t>
    </r>
    <r>
      <rPr>
        <sz val="9"/>
        <rFont val="Arial"/>
        <family val="2"/>
        <charset val="238"/>
      </rPr>
      <t xml:space="preserve">The students are familiar with the most important theoretical approaches to international accounting, the fundamentals of financial and accounting and IFRS reporting.
</t>
    </r>
    <r>
      <rPr>
        <b/>
        <sz val="9"/>
        <rFont val="Arial"/>
        <family val="2"/>
        <charset val="238"/>
      </rPr>
      <t>Skills:</t>
    </r>
    <r>
      <rPr>
        <sz val="9"/>
        <rFont val="Arial"/>
        <family val="2"/>
        <charset val="238"/>
      </rPr>
      <t xml:space="preserve"> The student is able to interpret the financial reports made under IFRS.
</t>
    </r>
    <r>
      <rPr>
        <b/>
        <sz val="9"/>
        <rFont val="Arial"/>
        <family val="2"/>
        <charset val="238"/>
      </rPr>
      <t xml:space="preserve">Attitude: </t>
    </r>
    <r>
      <rPr>
        <sz val="9"/>
        <rFont val="Arial"/>
        <family val="2"/>
        <charset val="238"/>
      </rPr>
      <t xml:space="preserve">The student is open to new professional knowledge and methodologies, strives to develop international accounting skills.
</t>
    </r>
    <r>
      <rPr>
        <b/>
        <sz val="9"/>
        <rFont val="Arial"/>
        <family val="2"/>
        <charset val="238"/>
      </rPr>
      <t xml:space="preserve">Autonomy and Responsibility: </t>
    </r>
    <r>
      <rPr>
        <sz val="9"/>
        <rFont val="Arial"/>
        <family val="2"/>
        <charset val="238"/>
      </rPr>
      <t>The student is able to gather, organize, analyze and evaluate data from reports prepared in accordance with IFRS.</t>
    </r>
  </si>
</sst>
</file>

<file path=xl/styles.xml><?xml version="1.0" encoding="utf-8"?>
<styleSheet xmlns="http://schemas.openxmlformats.org/spreadsheetml/2006/main">
  <fonts count="24">
    <font>
      <sz val="10"/>
      <name val="Arial"/>
      <family val="2"/>
      <charset val="238"/>
    </font>
    <font>
      <sz val="11"/>
      <color indexed="8"/>
      <name val="Calibri"/>
      <family val="2"/>
      <charset val="238"/>
    </font>
    <font>
      <sz val="11"/>
      <color indexed="8"/>
      <name val="Arial"/>
      <family val="2"/>
      <charset val="238"/>
    </font>
    <font>
      <b/>
      <u/>
      <sz val="11"/>
      <color indexed="8"/>
      <name val="Arial"/>
      <family val="2"/>
      <charset val="238"/>
    </font>
    <font>
      <i/>
      <sz val="11"/>
      <color indexed="8"/>
      <name val="Arial"/>
      <family val="2"/>
      <charset val="238"/>
    </font>
    <font>
      <b/>
      <sz val="11"/>
      <color indexed="8"/>
      <name val="Arial"/>
      <family val="2"/>
      <charset val="238"/>
    </font>
    <font>
      <b/>
      <sz val="11"/>
      <name val="Arial"/>
      <family val="2"/>
      <charset val="238"/>
    </font>
    <font>
      <sz val="11"/>
      <name val="Arial"/>
      <family val="2"/>
      <charset val="238"/>
    </font>
    <font>
      <sz val="11"/>
      <color indexed="10"/>
      <name val="Arial"/>
      <family val="2"/>
      <charset val="238"/>
    </font>
    <font>
      <sz val="11"/>
      <color indexed="8"/>
      <name val="Garamond"/>
      <family val="1"/>
      <charset val="238"/>
    </font>
    <font>
      <b/>
      <sz val="16"/>
      <color indexed="8"/>
      <name val="Arial"/>
      <family val="2"/>
      <charset val="238"/>
    </font>
    <font>
      <b/>
      <sz val="11"/>
      <color indexed="9"/>
      <name val="Arial"/>
      <family val="2"/>
      <charset val="238"/>
    </font>
    <font>
      <b/>
      <sz val="14"/>
      <color indexed="8"/>
      <name val="Calibri"/>
      <family val="2"/>
      <charset val="238"/>
    </font>
    <font>
      <sz val="9"/>
      <color indexed="8"/>
      <name val="Arial"/>
      <family val="2"/>
      <charset val="238"/>
    </font>
    <font>
      <sz val="9"/>
      <name val="Arial"/>
      <family val="2"/>
      <charset val="238"/>
    </font>
    <font>
      <vertAlign val="superscript"/>
      <sz val="9"/>
      <color indexed="8"/>
      <name val="Arial"/>
      <family val="2"/>
      <charset val="238"/>
    </font>
    <font>
      <sz val="9"/>
      <color indexed="63"/>
      <name val="Arial"/>
      <family val="2"/>
      <charset val="238"/>
    </font>
    <font>
      <sz val="9"/>
      <color indexed="8"/>
      <name val="Calibri"/>
      <family val="2"/>
      <charset val="238"/>
    </font>
    <font>
      <sz val="9"/>
      <color indexed="23"/>
      <name val="Arial"/>
      <family val="2"/>
      <charset val="238"/>
    </font>
    <font>
      <i/>
      <sz val="9"/>
      <color indexed="8"/>
      <name val="Arial"/>
      <family val="2"/>
      <charset val="238"/>
    </font>
    <font>
      <sz val="9"/>
      <color rgb="FF92D050"/>
      <name val="Arial"/>
      <family val="2"/>
      <charset val="238"/>
    </font>
    <font>
      <b/>
      <sz val="9"/>
      <name val="Arial"/>
      <family val="2"/>
      <charset val="238"/>
    </font>
    <font>
      <sz val="9"/>
      <color theme="1"/>
      <name val="Arial"/>
      <family val="2"/>
      <charset val="238"/>
    </font>
    <font>
      <b/>
      <sz val="9"/>
      <color theme="1"/>
      <name val="Arial"/>
      <family val="2"/>
      <charset val="238"/>
    </font>
  </fonts>
  <fills count="7">
    <fill>
      <patternFill patternType="none"/>
    </fill>
    <fill>
      <patternFill patternType="gray125"/>
    </fill>
    <fill>
      <patternFill patternType="solid">
        <fgColor indexed="47"/>
        <bgColor indexed="22"/>
      </patternFill>
    </fill>
    <fill>
      <patternFill patternType="solid">
        <fgColor indexed="62"/>
        <bgColor indexed="56"/>
      </patternFill>
    </fill>
    <fill>
      <patternFill patternType="solid">
        <fgColor indexed="47"/>
        <bgColor indexed="64"/>
      </patternFill>
    </fill>
    <fill>
      <patternFill patternType="solid">
        <fgColor theme="0"/>
        <bgColor indexed="64"/>
      </patternFill>
    </fill>
    <fill>
      <patternFill patternType="solid">
        <fgColor theme="5" tint="0.59999389629810485"/>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9"/>
      </left>
      <right style="thin">
        <color indexed="9"/>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82">
    <xf numFmtId="0" fontId="0" fillId="0" borderId="0" xfId="0"/>
    <xf numFmtId="0" fontId="2" fillId="0" borderId="0" xfId="1" applyFont="1"/>
    <xf numFmtId="0" fontId="3" fillId="0" borderId="0" xfId="1" applyFont="1"/>
    <xf numFmtId="0" fontId="4" fillId="0" borderId="0" xfId="1" applyFont="1"/>
    <xf numFmtId="0" fontId="5" fillId="0" borderId="1" xfId="1" applyFont="1" applyBorder="1" applyAlignment="1">
      <alignment horizontal="left" vertical="top"/>
    </xf>
    <xf numFmtId="0" fontId="5" fillId="0" borderId="1" xfId="1" applyFont="1" applyBorder="1" applyAlignment="1">
      <alignment horizontal="left" vertical="top" wrapText="1"/>
    </xf>
    <xf numFmtId="0" fontId="6" fillId="2" borderId="1" xfId="1" applyFont="1" applyFill="1" applyBorder="1" applyAlignment="1">
      <alignment horizontal="left" vertical="top" wrapText="1"/>
    </xf>
    <xf numFmtId="0" fontId="2" fillId="0" borderId="0" xfId="1" applyFont="1" applyBorder="1" applyAlignment="1">
      <alignment horizontal="left" vertical="top" wrapText="1"/>
    </xf>
    <xf numFmtId="0" fontId="2" fillId="0" borderId="2" xfId="1" applyFont="1" applyBorder="1" applyAlignment="1">
      <alignment horizontal="left" vertical="top"/>
    </xf>
    <xf numFmtId="0" fontId="7" fillId="2" borderId="1" xfId="1" applyFont="1" applyFill="1" applyBorder="1" applyAlignment="1">
      <alignment horizontal="left" vertical="top"/>
    </xf>
    <xf numFmtId="0" fontId="2" fillId="0" borderId="0" xfId="1" applyFont="1" applyBorder="1" applyAlignment="1">
      <alignment horizontal="left" vertical="top"/>
    </xf>
    <xf numFmtId="0" fontId="2" fillId="0" borderId="1" xfId="1" applyFont="1" applyBorder="1" applyAlignment="1">
      <alignment horizontal="left" vertical="top"/>
    </xf>
    <xf numFmtId="0" fontId="6" fillId="0" borderId="1" xfId="1" applyFont="1" applyBorder="1" applyAlignment="1">
      <alignment horizontal="left" vertical="top" wrapText="1"/>
    </xf>
    <xf numFmtId="0" fontId="4" fillId="0" borderId="1" xfId="1" applyFont="1" applyBorder="1" applyAlignment="1">
      <alignment horizontal="left" vertical="center"/>
    </xf>
    <xf numFmtId="0" fontId="7" fillId="0" borderId="1" xfId="1" applyFont="1" applyBorder="1" applyAlignment="1">
      <alignment horizontal="left" vertical="top"/>
    </xf>
    <xf numFmtId="0" fontId="8" fillId="0" borderId="1" xfId="1" applyFont="1" applyBorder="1" applyAlignment="1">
      <alignment horizontal="left" vertical="top"/>
    </xf>
    <xf numFmtId="0" fontId="6" fillId="2" borderId="1" xfId="1" applyFont="1" applyFill="1" applyBorder="1" applyAlignment="1">
      <alignment horizontal="left" vertical="center" wrapText="1"/>
    </xf>
    <xf numFmtId="0" fontId="7" fillId="2" borderId="1" xfId="1" applyFont="1" applyFill="1" applyBorder="1" applyAlignment="1">
      <alignment horizontal="left" vertical="center"/>
    </xf>
    <xf numFmtId="0" fontId="8" fillId="2" borderId="1" xfId="1" applyFont="1" applyFill="1" applyBorder="1" applyAlignment="1">
      <alignment horizontal="left" vertical="center"/>
    </xf>
    <xf numFmtId="0" fontId="9" fillId="0" borderId="0" xfId="1" applyFont="1" applyAlignment="1">
      <alignment vertical="center" wrapText="1"/>
    </xf>
    <xf numFmtId="0" fontId="1" fillId="0" borderId="0" xfId="1" applyAlignment="1">
      <alignment vertical="center" wrapText="1"/>
    </xf>
    <xf numFmtId="0" fontId="10" fillId="0" borderId="0" xfId="1" applyFont="1" applyAlignment="1">
      <alignment horizontal="left" vertical="center"/>
    </xf>
    <xf numFmtId="0" fontId="10" fillId="0" borderId="0" xfId="1" applyFont="1" applyAlignment="1">
      <alignment vertical="center" wrapText="1"/>
    </xf>
    <xf numFmtId="0" fontId="12" fillId="0" borderId="0" xfId="1" applyFont="1" applyAlignment="1">
      <alignment vertical="center" wrapText="1"/>
    </xf>
    <xf numFmtId="0" fontId="2" fillId="0" borderId="1" xfId="1" applyFont="1" applyBorder="1" applyAlignment="1">
      <alignment vertical="center" wrapText="1"/>
    </xf>
    <xf numFmtId="0" fontId="2" fillId="2" borderId="1" xfId="1" applyFont="1" applyFill="1" applyBorder="1" applyAlignment="1">
      <alignment vertical="center" wrapText="1"/>
    </xf>
    <xf numFmtId="0" fontId="2" fillId="0" borderId="1" xfId="1" applyFont="1" applyFill="1" applyBorder="1" applyAlignment="1">
      <alignment vertical="center" wrapText="1"/>
    </xf>
    <xf numFmtId="0" fontId="2" fillId="0" borderId="3" xfId="1" applyFont="1" applyBorder="1" applyAlignment="1">
      <alignment vertical="center" wrapText="1"/>
    </xf>
    <xf numFmtId="0" fontId="2" fillId="2" borderId="3" xfId="1" applyFont="1" applyFill="1" applyBorder="1" applyAlignment="1">
      <alignment vertical="center" wrapText="1"/>
    </xf>
    <xf numFmtId="0" fontId="2" fillId="0" borderId="0" xfId="1" applyFont="1" applyBorder="1" applyAlignment="1">
      <alignment vertical="center" wrapText="1"/>
    </xf>
    <xf numFmtId="0" fontId="2" fillId="0" borderId="0" xfId="1" applyFont="1" applyFill="1" applyBorder="1" applyAlignment="1">
      <alignment vertical="center" wrapText="1"/>
    </xf>
    <xf numFmtId="0" fontId="2" fillId="0" borderId="0" xfId="1" applyFont="1" applyAlignment="1">
      <alignment vertical="center" wrapText="1"/>
    </xf>
    <xf numFmtId="0" fontId="9" fillId="0" borderId="0" xfId="1" applyFont="1" applyAlignment="1">
      <alignment vertical="top" wrapText="1"/>
    </xf>
    <xf numFmtId="0" fontId="10" fillId="0" borderId="1" xfId="1" applyFont="1" applyBorder="1" applyAlignment="1">
      <alignment vertical="top" wrapText="1"/>
    </xf>
    <xf numFmtId="0" fontId="2" fillId="0" borderId="1" xfId="1" applyFont="1" applyBorder="1" applyAlignment="1">
      <alignment vertical="top" wrapText="1"/>
    </xf>
    <xf numFmtId="0" fontId="2" fillId="0" borderId="3" xfId="1" applyFont="1" applyBorder="1" applyAlignment="1">
      <alignment vertical="top" wrapText="1"/>
    </xf>
    <xf numFmtId="0" fontId="2" fillId="0" borderId="0" xfId="1" applyFont="1" applyBorder="1" applyAlignment="1">
      <alignment vertical="top" wrapText="1"/>
    </xf>
    <xf numFmtId="0" fontId="2" fillId="0" borderId="0" xfId="1" applyFont="1" applyAlignment="1">
      <alignment vertical="top" wrapText="1"/>
    </xf>
    <xf numFmtId="0" fontId="11" fillId="3" borderId="4" xfId="1" applyFont="1" applyFill="1" applyBorder="1" applyAlignment="1">
      <alignment horizontal="center" vertical="center" wrapText="1"/>
    </xf>
    <xf numFmtId="0" fontId="11" fillId="3" borderId="4" xfId="1" applyFont="1" applyFill="1" applyBorder="1" applyAlignment="1">
      <alignment horizontal="center" vertical="center"/>
    </xf>
    <xf numFmtId="0" fontId="11" fillId="3" borderId="4" xfId="1" applyFont="1" applyFill="1" applyBorder="1" applyAlignment="1">
      <alignment vertical="top" wrapText="1"/>
    </xf>
    <xf numFmtId="0" fontId="2" fillId="2" borderId="1" xfId="1" applyFont="1" applyFill="1" applyBorder="1" applyAlignment="1">
      <alignment horizontal="left" vertical="top" wrapText="1"/>
    </xf>
    <xf numFmtId="0" fontId="2" fillId="0" borderId="1" xfId="1" applyFont="1" applyFill="1" applyBorder="1" applyAlignment="1">
      <alignment horizontal="left" vertical="top" wrapText="1"/>
    </xf>
    <xf numFmtId="0" fontId="2" fillId="0" borderId="1" xfId="1" applyFont="1" applyBorder="1" applyAlignment="1">
      <alignment horizontal="left" vertical="top" wrapText="1"/>
    </xf>
    <xf numFmtId="0" fontId="7" fillId="2" borderId="1" xfId="1" applyFont="1" applyFill="1" applyBorder="1" applyAlignment="1">
      <alignment horizontal="left" vertical="center" wrapText="1"/>
    </xf>
    <xf numFmtId="0" fontId="10" fillId="0" borderId="1" xfId="1" applyFont="1" applyBorder="1" applyAlignment="1">
      <alignment horizontal="center" vertical="center" wrapText="1"/>
    </xf>
    <xf numFmtId="0" fontId="13" fillId="0" borderId="6" xfId="0" applyFont="1" applyFill="1" applyBorder="1" applyAlignment="1">
      <alignment horizontal="left" vertical="top" wrapText="1"/>
    </xf>
    <xf numFmtId="0" fontId="13" fillId="4" borderId="6" xfId="0" applyFont="1" applyFill="1" applyBorder="1" applyAlignment="1">
      <alignment horizontal="left" vertical="top" wrapText="1"/>
    </xf>
    <xf numFmtId="0" fontId="13" fillId="0" borderId="6" xfId="0" applyFont="1" applyBorder="1" applyAlignment="1">
      <alignment horizontal="left" vertical="top" wrapText="1"/>
    </xf>
    <xf numFmtId="0" fontId="14" fillId="0" borderId="6" xfId="0" applyFont="1" applyFill="1" applyBorder="1" applyAlignment="1">
      <alignment horizontal="left" vertical="top" wrapText="1"/>
    </xf>
    <xf numFmtId="0" fontId="16" fillId="4" borderId="6" xfId="0" applyFont="1" applyFill="1" applyBorder="1" applyAlignment="1">
      <alignment horizontal="left" vertical="top" wrapText="1"/>
    </xf>
    <xf numFmtId="0" fontId="13" fillId="0" borderId="6" xfId="1" applyFont="1" applyBorder="1" applyAlignment="1">
      <alignment horizontal="left" vertical="top" wrapText="1"/>
    </xf>
    <xf numFmtId="0" fontId="13" fillId="4" borderId="6" xfId="1" applyFont="1" applyFill="1" applyBorder="1" applyAlignment="1">
      <alignment horizontal="left" vertical="top" wrapText="1"/>
    </xf>
    <xf numFmtId="0" fontId="14" fillId="4" borderId="6" xfId="0" applyFont="1" applyFill="1" applyBorder="1" applyAlignment="1">
      <alignment horizontal="left" vertical="top" wrapText="1"/>
    </xf>
    <xf numFmtId="0" fontId="14" fillId="0" borderId="6" xfId="0" applyFont="1" applyBorder="1" applyAlignment="1">
      <alignment horizontal="left" vertical="top" wrapText="1"/>
    </xf>
    <xf numFmtId="0" fontId="14" fillId="0" borderId="6" xfId="1" applyFont="1" applyFill="1" applyBorder="1" applyAlignment="1">
      <alignment horizontal="left" vertical="top" wrapText="1"/>
    </xf>
    <xf numFmtId="0" fontId="13" fillId="2" borderId="6" xfId="1" applyFont="1" applyFill="1" applyBorder="1" applyAlignment="1">
      <alignment horizontal="left" vertical="top" wrapText="1"/>
    </xf>
    <xf numFmtId="0" fontId="13" fillId="0" borderId="6" xfId="1" applyFont="1" applyFill="1" applyBorder="1" applyAlignment="1">
      <alignment horizontal="left" vertical="top" wrapText="1"/>
    </xf>
    <xf numFmtId="0" fontId="14" fillId="2" borderId="6" xfId="1" applyFont="1" applyFill="1" applyBorder="1" applyAlignment="1">
      <alignment horizontal="left" vertical="top" wrapText="1"/>
    </xf>
    <xf numFmtId="0" fontId="13" fillId="4" borderId="6" xfId="0" applyNumberFormat="1" applyFont="1" applyFill="1" applyBorder="1" applyAlignment="1">
      <alignment horizontal="left" vertical="top" wrapText="1"/>
    </xf>
    <xf numFmtId="0" fontId="13" fillId="0" borderId="6" xfId="0" applyNumberFormat="1" applyFont="1" applyBorder="1" applyAlignment="1">
      <alignment horizontal="left" vertical="top" wrapText="1"/>
    </xf>
    <xf numFmtId="0" fontId="13" fillId="0" borderId="7" xfId="0" applyFont="1" applyBorder="1" applyAlignment="1">
      <alignment horizontal="left" vertical="top" wrapText="1"/>
    </xf>
    <xf numFmtId="0" fontId="13" fillId="4" borderId="7" xfId="0" applyFont="1" applyFill="1" applyBorder="1" applyAlignment="1">
      <alignment horizontal="left" vertical="top" wrapText="1"/>
    </xf>
    <xf numFmtId="0" fontId="13" fillId="0" borderId="7" xfId="0" applyFont="1" applyFill="1" applyBorder="1" applyAlignment="1">
      <alignment horizontal="left" vertical="top" wrapText="1"/>
    </xf>
    <xf numFmtId="0" fontId="14" fillId="4" borderId="7" xfId="0" applyFont="1" applyFill="1" applyBorder="1" applyAlignment="1">
      <alignment horizontal="left" vertical="top" wrapText="1"/>
    </xf>
    <xf numFmtId="0" fontId="13" fillId="0" borderId="0" xfId="0" applyFont="1" applyBorder="1" applyAlignment="1">
      <alignment horizontal="left" vertical="top" wrapText="1"/>
    </xf>
    <xf numFmtId="0" fontId="13" fillId="0" borderId="2" xfId="1" applyFont="1" applyFill="1" applyBorder="1" applyAlignment="1">
      <alignment horizontal="left" vertical="top" wrapText="1"/>
    </xf>
    <xf numFmtId="0" fontId="13" fillId="0" borderId="5" xfId="0" applyFont="1" applyFill="1" applyBorder="1" applyAlignment="1">
      <alignment horizontal="left" vertical="top" wrapText="1"/>
    </xf>
    <xf numFmtId="0" fontId="14" fillId="0" borderId="0" xfId="0" applyFont="1" applyAlignment="1">
      <alignment vertical="top" wrapText="1"/>
    </xf>
    <xf numFmtId="0" fontId="17" fillId="0" borderId="0" xfId="1" applyFont="1" applyAlignment="1">
      <alignment vertical="top" wrapText="1"/>
    </xf>
    <xf numFmtId="0" fontId="2" fillId="0" borderId="1" xfId="1" applyFont="1" applyBorder="1" applyAlignment="1">
      <alignment horizontal="left" vertical="top" wrapText="1"/>
    </xf>
    <xf numFmtId="0" fontId="7" fillId="2" borderId="1" xfId="1" applyFont="1" applyFill="1" applyBorder="1" applyAlignment="1">
      <alignment horizontal="left" vertical="center" wrapText="1"/>
    </xf>
    <xf numFmtId="0" fontId="10" fillId="0" borderId="1" xfId="1" applyFont="1" applyBorder="1" applyAlignment="1">
      <alignment horizontal="center" vertical="center" wrapText="1"/>
    </xf>
    <xf numFmtId="0" fontId="14" fillId="6" borderId="6" xfId="0" applyFont="1" applyFill="1" applyBorder="1" applyAlignment="1">
      <alignment horizontal="left" vertical="top" wrapText="1"/>
    </xf>
    <xf numFmtId="0" fontId="20" fillId="0" borderId="6" xfId="0" applyFont="1" applyBorder="1" applyAlignment="1">
      <alignment horizontal="left" vertical="top" wrapText="1"/>
    </xf>
    <xf numFmtId="0" fontId="22" fillId="5" borderId="6" xfId="0" applyFont="1" applyFill="1" applyBorder="1" applyAlignment="1">
      <alignment horizontal="left" vertical="top" wrapText="1"/>
    </xf>
    <xf numFmtId="0" fontId="22" fillId="0" borderId="6" xfId="0" applyFont="1" applyBorder="1" applyAlignment="1">
      <alignment horizontal="left" vertical="top" wrapText="1"/>
    </xf>
    <xf numFmtId="0" fontId="22" fillId="6" borderId="7" xfId="0" applyFont="1" applyFill="1" applyBorder="1" applyAlignment="1">
      <alignment horizontal="left" vertical="top" wrapText="1"/>
    </xf>
    <xf numFmtId="0" fontId="14" fillId="0" borderId="7" xfId="0" applyFont="1" applyBorder="1" applyAlignment="1">
      <alignment horizontal="left" vertical="top" wrapText="1"/>
    </xf>
    <xf numFmtId="0" fontId="22" fillId="0" borderId="6" xfId="0" applyFont="1" applyFill="1" applyBorder="1" applyAlignment="1">
      <alignment horizontal="left" vertical="top" wrapText="1"/>
    </xf>
    <xf numFmtId="0" fontId="22" fillId="6" borderId="6" xfId="0" applyFont="1" applyFill="1" applyBorder="1" applyAlignment="1">
      <alignment horizontal="left" vertical="top" wrapText="1"/>
    </xf>
    <xf numFmtId="0" fontId="22" fillId="0" borderId="0" xfId="0" applyFont="1" applyAlignment="1">
      <alignment vertical="top" wrapText="1"/>
    </xf>
  </cellXfs>
  <cellStyles count="2">
    <cellStyle name="Excel Built-in Normal" xfId="1"/>
    <cellStyle name="Normá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8CBA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E7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theme" Target="theme/theme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ztalosn&#233;.ildik&#243;/Downloads/KOZOS%20tantargyleiras%20&#246;sszes&#237;tett%202017-06-1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sztalosn&#233;.ildik&#243;/Downloads/Tantargyleiras%20t&#225;bl&#225;zat%20-%20antal%20bal&#225;zs%20-%20vil&#225;girodalo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sztalosn&#233;.ildik&#243;/Downloads/MNT2122%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sztalosn&#233;.ildik&#243;/Downloads/NKM%201325%20&#214;r&#246;ks&#233;gturizmus%252c%20Ta.%20le&#237;.%20k&#252;lden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ztalosn&#233;.ildik&#243;/Downloads/MNT1101%20Ma.%20o.%20k&#252;lpol.%201920-t&#243;l%252cTa.%20le&#237;.%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sztalosn&#233;.ildik&#243;/Downloads/BNT12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sztalosn&#233;.ildik&#243;/Downloads/Nemzetk&#246;zi%20mester%20tant&#225;rgyle&#237;r&#225;s%20Ker&#252;l&#33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sztalosn&#233;.ildik&#243;/Downloads/aa.nemz.MA.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sztalosn&#233;.ildik&#243;/Downloads/KOZOS%20tantargyleiras%20&#246;sszes&#237;tett%202017-06-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sztalosn&#233;.ildik&#243;/Downloads/M&#225;solat%20eredetijeTantargyleiras%20t&#225;bl&#225;zat-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sztalosn&#233;.ildik&#243;/Downloads/Nemzetk&#246;zi%20tanulm&#225;nyok%20MA%20-%20IOVK%20&#246;sszes&#237;tett%20tant&#225;rgyi%20t&#225;bl&#225;za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sztalosn&#233;.ildik&#243;/Downloads/MA%20angol%20nemzetk&#246;zi%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80" zoomScaleNormal="80" workbookViewId="0">
      <selection activeCell="C13" sqref="C13"/>
    </sheetView>
  </sheetViews>
  <sheetFormatPr defaultRowHeight="14.25"/>
  <cols>
    <col min="1" max="1" width="29.5703125" style="1" customWidth="1"/>
    <col min="2" max="2" width="25.42578125" style="1" customWidth="1"/>
    <col min="3" max="3" width="40.7109375" style="1" customWidth="1"/>
    <col min="4" max="4" width="43.7109375" style="1" customWidth="1"/>
    <col min="5" max="5" width="20.85546875" style="1" customWidth="1"/>
    <col min="6" max="16384" width="9.140625" style="1"/>
  </cols>
  <sheetData>
    <row r="1" spans="1:5" ht="15">
      <c r="A1" s="2" t="s">
        <v>0</v>
      </c>
    </row>
    <row r="2" spans="1:5">
      <c r="B2" s="3" t="s">
        <v>1</v>
      </c>
    </row>
    <row r="3" spans="1:5">
      <c r="B3" s="3" t="s">
        <v>2</v>
      </c>
    </row>
    <row r="6" spans="1:5" ht="32.25" customHeight="1">
      <c r="A6" s="4" t="s">
        <v>3</v>
      </c>
      <c r="B6" s="70" t="s">
        <v>4</v>
      </c>
      <c r="C6" s="70"/>
      <c r="D6" s="70"/>
      <c r="E6" s="70"/>
    </row>
    <row r="7" spans="1:5" ht="12.75" customHeight="1">
      <c r="A7" s="5" t="s">
        <v>5</v>
      </c>
      <c r="B7" s="70" t="s">
        <v>6</v>
      </c>
      <c r="C7" s="70"/>
      <c r="D7" s="70"/>
      <c r="E7" s="70"/>
    </row>
    <row r="8" spans="1:5" ht="15">
      <c r="A8" s="5"/>
      <c r="B8" s="4" t="s">
        <v>7</v>
      </c>
      <c r="C8" s="6" t="s">
        <v>8</v>
      </c>
      <c r="D8" s="7"/>
      <c r="E8" s="7"/>
    </row>
    <row r="9" spans="1:5">
      <c r="B9" s="8" t="s">
        <v>9</v>
      </c>
      <c r="C9" s="9" t="s">
        <v>10</v>
      </c>
      <c r="D9" s="10"/>
      <c r="E9" s="10"/>
    </row>
    <row r="10" spans="1:5">
      <c r="A10" s="11"/>
      <c r="B10" s="11" t="s">
        <v>11</v>
      </c>
      <c r="C10" s="9" t="s">
        <v>12</v>
      </c>
      <c r="D10" s="10"/>
      <c r="E10" s="10"/>
    </row>
    <row r="11" spans="1:5">
      <c r="A11" s="11"/>
      <c r="B11" s="11" t="s">
        <v>13</v>
      </c>
      <c r="C11" s="9" t="s">
        <v>14</v>
      </c>
      <c r="D11" s="10"/>
      <c r="E11" s="10"/>
    </row>
    <row r="12" spans="1:5">
      <c r="A12" s="11"/>
      <c r="B12" s="11" t="s">
        <v>15</v>
      </c>
      <c r="C12" s="9" t="s">
        <v>16</v>
      </c>
      <c r="D12" s="10"/>
      <c r="E12" s="10"/>
    </row>
    <row r="13" spans="1:5" ht="42.75">
      <c r="A13" s="12" t="s">
        <v>17</v>
      </c>
      <c r="B13" s="11" t="s">
        <v>18</v>
      </c>
      <c r="C13" s="5" t="s">
        <v>19</v>
      </c>
      <c r="D13" s="43" t="s">
        <v>20</v>
      </c>
      <c r="E13" s="13" t="s">
        <v>21</v>
      </c>
    </row>
    <row r="14" spans="1:5" ht="28.5" customHeight="1">
      <c r="A14" s="11"/>
      <c r="B14" s="43" t="s">
        <v>22</v>
      </c>
      <c r="C14" s="70" t="s">
        <v>23</v>
      </c>
      <c r="D14" s="70"/>
      <c r="E14" s="13" t="s">
        <v>21</v>
      </c>
    </row>
    <row r="15" spans="1:5">
      <c r="A15" s="11"/>
      <c r="B15" s="11" t="s">
        <v>24</v>
      </c>
      <c r="C15" s="14" t="s">
        <v>25</v>
      </c>
      <c r="D15" s="15"/>
      <c r="E15" s="13" t="s">
        <v>21</v>
      </c>
    </row>
    <row r="16" spans="1:5" ht="42.75">
      <c r="A16" s="16" t="s">
        <v>26</v>
      </c>
      <c r="B16" s="17" t="s">
        <v>10</v>
      </c>
      <c r="C16" s="16" t="s">
        <v>27</v>
      </c>
      <c r="D16" s="44" t="s">
        <v>28</v>
      </c>
      <c r="E16" s="13" t="s">
        <v>21</v>
      </c>
    </row>
    <row r="17" spans="1:5" ht="28.5" customHeight="1">
      <c r="A17" s="17"/>
      <c r="B17" s="44" t="s">
        <v>29</v>
      </c>
      <c r="C17" s="71" t="s">
        <v>30</v>
      </c>
      <c r="D17" s="71"/>
      <c r="E17" s="13" t="s">
        <v>21</v>
      </c>
    </row>
    <row r="18" spans="1:5">
      <c r="A18" s="17"/>
      <c r="B18" s="17" t="s">
        <v>16</v>
      </c>
      <c r="C18" s="17" t="s">
        <v>31</v>
      </c>
      <c r="D18" s="18"/>
      <c r="E18" s="13" t="s">
        <v>21</v>
      </c>
    </row>
  </sheetData>
  <sheetProtection selectLockedCells="1" selectUnlockedCells="1"/>
  <mergeCells count="4">
    <mergeCell ref="B6:E6"/>
    <mergeCell ref="B7:E7"/>
    <mergeCell ref="C14:D14"/>
    <mergeCell ref="C17:D17"/>
  </mergeCells>
  <phoneticPr fontId="0" type="noConversion"/>
  <printOptions horizontalCentered="1"/>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L174"/>
  <sheetViews>
    <sheetView tabSelected="1" zoomScaleNormal="100" zoomScaleSheetLayoutView="40" workbookViewId="0">
      <selection activeCell="D36" sqref="D36"/>
    </sheetView>
  </sheetViews>
  <sheetFormatPr defaultColWidth="0" defaultRowHeight="33.75" customHeight="1" zeroHeight="1"/>
  <cols>
    <col min="1" max="1" width="12.7109375" style="19" customWidth="1"/>
    <col min="2" max="2" width="23.7109375" style="19" customWidth="1"/>
    <col min="3" max="3" width="24.28515625" style="19" customWidth="1"/>
    <col min="4" max="4" width="51" style="19" customWidth="1"/>
    <col min="5" max="5" width="50" style="19" customWidth="1"/>
    <col min="6" max="6" width="48" style="19" customWidth="1"/>
    <col min="7" max="7" width="42.7109375" style="19" customWidth="1"/>
    <col min="8" max="8" width="19.5703125" style="19" customWidth="1"/>
    <col min="9" max="9" width="20.7109375" style="19" customWidth="1"/>
    <col min="10" max="10" width="26.42578125" style="19" customWidth="1"/>
    <col min="11" max="11" width="28.28515625" style="19" customWidth="1"/>
    <col min="12" max="12" width="43.42578125" style="32" customWidth="1"/>
    <col min="13" max="16384" width="32.85546875" style="20" hidden="1"/>
  </cols>
  <sheetData>
    <row r="1" spans="1:12" ht="33.75" customHeight="1">
      <c r="A1" s="21" t="s">
        <v>32</v>
      </c>
    </row>
    <row r="2" spans="1:12" s="22" customFormat="1" ht="33.75" customHeight="1">
      <c r="A2" s="45">
        <v>1</v>
      </c>
      <c r="B2" s="72">
        <v>2</v>
      </c>
      <c r="C2" s="72"/>
      <c r="D2" s="72">
        <v>3</v>
      </c>
      <c r="E2" s="72"/>
      <c r="F2" s="72">
        <v>4</v>
      </c>
      <c r="G2" s="72"/>
      <c r="H2" s="72">
        <v>5</v>
      </c>
      <c r="I2" s="72"/>
      <c r="J2" s="72">
        <v>6</v>
      </c>
      <c r="K2" s="72"/>
      <c r="L2" s="33">
        <v>7</v>
      </c>
    </row>
    <row r="3" spans="1:12" s="23" customFormat="1" ht="55.5" customHeight="1">
      <c r="A3" s="38" t="s">
        <v>33</v>
      </c>
      <c r="B3" s="39" t="s">
        <v>34</v>
      </c>
      <c r="C3" s="39" t="s">
        <v>35</v>
      </c>
      <c r="D3" s="39" t="s">
        <v>36</v>
      </c>
      <c r="E3" s="39" t="s">
        <v>37</v>
      </c>
      <c r="F3" s="38" t="s">
        <v>38</v>
      </c>
      <c r="G3" s="38" t="s">
        <v>39</v>
      </c>
      <c r="H3" s="38" t="s">
        <v>40</v>
      </c>
      <c r="I3" s="38" t="s">
        <v>41</v>
      </c>
      <c r="J3" s="38" t="s">
        <v>42</v>
      </c>
      <c r="K3" s="38" t="s">
        <v>43</v>
      </c>
      <c r="L3" s="40" t="s">
        <v>44</v>
      </c>
    </row>
    <row r="4" spans="1:12" s="68" customFormat="1" ht="156">
      <c r="A4" s="67" t="s">
        <v>45</v>
      </c>
      <c r="B4" s="46" t="s">
        <v>46</v>
      </c>
      <c r="C4" s="47" t="s">
        <v>47</v>
      </c>
      <c r="D4" s="48" t="s">
        <v>48</v>
      </c>
      <c r="E4" s="47" t="s">
        <v>49</v>
      </c>
      <c r="F4" s="48" t="s">
        <v>50</v>
      </c>
      <c r="G4" s="47" t="s">
        <v>236</v>
      </c>
      <c r="H4" s="46" t="s">
        <v>9</v>
      </c>
      <c r="I4" s="47" t="str">
        <f>IF(ISBLANK(H4),"",VLOOKUP(H4,[1]Útmutató!$B$9:$C$12,2,FALSE))</f>
        <v>examination</v>
      </c>
      <c r="J4" s="48" t="s">
        <v>51</v>
      </c>
      <c r="K4" s="47" t="s">
        <v>52</v>
      </c>
      <c r="L4" s="48" t="s">
        <v>53</v>
      </c>
    </row>
    <row r="5" spans="1:12" s="69" customFormat="1" ht="324">
      <c r="A5" s="48" t="s">
        <v>54</v>
      </c>
      <c r="B5" s="49" t="s">
        <v>55</v>
      </c>
      <c r="C5" s="47" t="s">
        <v>56</v>
      </c>
      <c r="D5" s="48" t="s">
        <v>237</v>
      </c>
      <c r="E5" s="47" t="s">
        <v>330</v>
      </c>
      <c r="F5" s="48" t="s">
        <v>239</v>
      </c>
      <c r="G5" s="47" t="s">
        <v>238</v>
      </c>
      <c r="H5" s="46" t="s">
        <v>9</v>
      </c>
      <c r="I5" s="47" t="str">
        <f>IF(ISBLANK(H5),"",VLOOKUP(H5,[2]Útmutató!$B$9:$C$12,2,FALSE))</f>
        <v>examination</v>
      </c>
      <c r="J5" s="46" t="s">
        <v>57</v>
      </c>
      <c r="K5" s="50" t="s">
        <v>240</v>
      </c>
      <c r="L5" s="48" t="s">
        <v>58</v>
      </c>
    </row>
    <row r="6" spans="1:12" s="69" customFormat="1" ht="276">
      <c r="A6" s="48" t="s">
        <v>59</v>
      </c>
      <c r="B6" s="51" t="s">
        <v>60</v>
      </c>
      <c r="C6" s="52" t="s">
        <v>61</v>
      </c>
      <c r="D6" s="51" t="s">
        <v>241</v>
      </c>
      <c r="E6" s="52" t="s">
        <v>242</v>
      </c>
      <c r="F6" s="51" t="s">
        <v>243</v>
      </c>
      <c r="G6" s="47" t="s">
        <v>244</v>
      </c>
      <c r="H6" s="51" t="s">
        <v>9</v>
      </c>
      <c r="I6" s="52" t="s">
        <v>10</v>
      </c>
      <c r="J6" s="49" t="s">
        <v>62</v>
      </c>
      <c r="K6" s="53" t="s">
        <v>63</v>
      </c>
      <c r="L6" s="54" t="s">
        <v>331</v>
      </c>
    </row>
    <row r="7" spans="1:12" s="69" customFormat="1" ht="72">
      <c r="A7" s="48" t="s">
        <v>64</v>
      </c>
      <c r="B7" s="48" t="s">
        <v>65</v>
      </c>
      <c r="C7" s="47" t="s">
        <v>66</v>
      </c>
      <c r="D7" s="54" t="s">
        <v>245</v>
      </c>
      <c r="E7" s="47" t="s">
        <v>246</v>
      </c>
      <c r="F7" s="54" t="s">
        <v>67</v>
      </c>
      <c r="G7" s="47" t="s">
        <v>247</v>
      </c>
      <c r="H7" s="46" t="s">
        <v>11</v>
      </c>
      <c r="I7" s="47" t="s">
        <v>12</v>
      </c>
      <c r="J7" s="48" t="s">
        <v>68</v>
      </c>
      <c r="K7" s="53" t="s">
        <v>99</v>
      </c>
      <c r="L7" s="54" t="s">
        <v>69</v>
      </c>
    </row>
    <row r="8" spans="1:12" s="69" customFormat="1" ht="168">
      <c r="A8" s="48" t="s">
        <v>70</v>
      </c>
      <c r="B8" s="51" t="s">
        <v>71</v>
      </c>
      <c r="C8" s="52" t="s">
        <v>72</v>
      </c>
      <c r="D8" s="51" t="s">
        <v>248</v>
      </c>
      <c r="E8" s="52" t="s">
        <v>249</v>
      </c>
      <c r="F8" s="51" t="s">
        <v>250</v>
      </c>
      <c r="G8" s="52" t="s">
        <v>251</v>
      </c>
      <c r="H8" s="55" t="s">
        <v>11</v>
      </c>
      <c r="I8" s="52" t="str">
        <f>IF(ISBLANK(H8),"",VLOOKUP(H8,[3]Útmutató!$B$9:$C$12,2,FALSE))</f>
        <v>term grade</v>
      </c>
      <c r="J8" s="51" t="s">
        <v>252</v>
      </c>
      <c r="K8" s="52" t="s">
        <v>253</v>
      </c>
      <c r="L8" s="51" t="s">
        <v>73</v>
      </c>
    </row>
    <row r="9" spans="1:12" s="69" customFormat="1" ht="240">
      <c r="A9" s="48" t="s">
        <v>74</v>
      </c>
      <c r="B9" s="51" t="s">
        <v>75</v>
      </c>
      <c r="C9" s="56" t="s">
        <v>76</v>
      </c>
      <c r="D9" s="51" t="s">
        <v>332</v>
      </c>
      <c r="E9" s="56" t="s">
        <v>77</v>
      </c>
      <c r="F9" s="51" t="s">
        <v>254</v>
      </c>
      <c r="G9" s="56" t="s">
        <v>255</v>
      </c>
      <c r="H9" s="57" t="s">
        <v>9</v>
      </c>
      <c r="I9" s="56" t="str">
        <f>IF(ISBLANK(H9),"",VLOOKUP(H9,Útmutató!$B$9:$C$12,2,0))</f>
        <v>examination</v>
      </c>
      <c r="J9" s="51" t="s">
        <v>78</v>
      </c>
      <c r="K9" s="58" t="s">
        <v>253</v>
      </c>
      <c r="L9" s="51" t="s">
        <v>79</v>
      </c>
    </row>
    <row r="10" spans="1:12" s="68" customFormat="1" ht="144">
      <c r="A10" s="48" t="s">
        <v>80</v>
      </c>
      <c r="B10" s="48" t="s">
        <v>81</v>
      </c>
      <c r="C10" s="47" t="s">
        <v>82</v>
      </c>
      <c r="D10" s="48" t="s">
        <v>256</v>
      </c>
      <c r="E10" s="47" t="s">
        <v>257</v>
      </c>
      <c r="F10" s="48" t="s">
        <v>258</v>
      </c>
      <c r="G10" s="47" t="s">
        <v>259</v>
      </c>
      <c r="H10" s="46" t="s">
        <v>9</v>
      </c>
      <c r="I10" s="47" t="str">
        <f>IF(ISBLANK(H10),"",VLOOKUP(H10,[4]Útmutató!$B$9:$C$12,2,FALSE))</f>
        <v>examination</v>
      </c>
      <c r="J10" s="48" t="s">
        <v>83</v>
      </c>
      <c r="K10" s="53" t="s">
        <v>84</v>
      </c>
      <c r="L10" s="48" t="s">
        <v>85</v>
      </c>
    </row>
    <row r="11" spans="1:12" s="68" customFormat="1" ht="204">
      <c r="A11" s="48" t="s">
        <v>86</v>
      </c>
      <c r="B11" s="48" t="s">
        <v>87</v>
      </c>
      <c r="C11" s="47" t="s">
        <v>260</v>
      </c>
      <c r="D11" s="48" t="s">
        <v>88</v>
      </c>
      <c r="E11" s="47" t="s">
        <v>89</v>
      </c>
      <c r="F11" s="48" t="s">
        <v>90</v>
      </c>
      <c r="G11" s="47" t="s">
        <v>262</v>
      </c>
      <c r="H11" s="46" t="s">
        <v>9</v>
      </c>
      <c r="I11" s="47" t="str">
        <f>IF(ISBLANK(H11),"",VLOOKUP(H11,[5]Útmutató!$B$9:$C$12,2,FALSE))</f>
        <v>examination</v>
      </c>
      <c r="J11" s="48" t="s">
        <v>91</v>
      </c>
      <c r="K11" s="53" t="s">
        <v>261</v>
      </c>
      <c r="L11" s="48" t="s">
        <v>92</v>
      </c>
    </row>
    <row r="12" spans="1:12" s="69" customFormat="1" ht="324">
      <c r="A12" s="48" t="s">
        <v>93</v>
      </c>
      <c r="B12" s="48" t="s">
        <v>94</v>
      </c>
      <c r="C12" s="47" t="s">
        <v>95</v>
      </c>
      <c r="D12" s="48" t="s">
        <v>96</v>
      </c>
      <c r="E12" s="47" t="s">
        <v>97</v>
      </c>
      <c r="F12" s="48" t="s">
        <v>263</v>
      </c>
      <c r="G12" s="47" t="s">
        <v>264</v>
      </c>
      <c r="H12" s="46" t="s">
        <v>11</v>
      </c>
      <c r="I12" s="47" t="s">
        <v>12</v>
      </c>
      <c r="J12" s="48" t="s">
        <v>98</v>
      </c>
      <c r="K12" s="53" t="s">
        <v>99</v>
      </c>
      <c r="L12" s="48" t="s">
        <v>100</v>
      </c>
    </row>
    <row r="13" spans="1:12" s="68" customFormat="1" ht="300">
      <c r="A13" s="67" t="s">
        <v>101</v>
      </c>
      <c r="B13" s="46" t="s">
        <v>102</v>
      </c>
      <c r="C13" s="47" t="s">
        <v>103</v>
      </c>
      <c r="D13" s="48" t="s">
        <v>104</v>
      </c>
      <c r="E13" s="47" t="s">
        <v>105</v>
      </c>
      <c r="F13" s="48" t="s">
        <v>106</v>
      </c>
      <c r="G13" s="47" t="s">
        <v>107</v>
      </c>
      <c r="H13" s="46" t="s">
        <v>11</v>
      </c>
      <c r="I13" s="47" t="str">
        <f>IF(ISBLANK(H13),"",VLOOKUP(H13,[6]Útmutató!$B$9:$C$12,2,FALSE))</f>
        <v>term grade</v>
      </c>
      <c r="J13" s="48" t="s">
        <v>108</v>
      </c>
      <c r="K13" s="53" t="s">
        <v>109</v>
      </c>
      <c r="L13" s="48" t="s">
        <v>110</v>
      </c>
    </row>
    <row r="14" spans="1:12" s="68" customFormat="1" ht="180">
      <c r="A14" s="48" t="s">
        <v>111</v>
      </c>
      <c r="B14" s="48" t="s">
        <v>112</v>
      </c>
      <c r="C14" s="47" t="s">
        <v>265</v>
      </c>
      <c r="D14" s="48" t="s">
        <v>266</v>
      </c>
      <c r="E14" s="47" t="s">
        <v>269</v>
      </c>
      <c r="F14" s="48" t="s">
        <v>267</v>
      </c>
      <c r="G14" s="47" t="s">
        <v>268</v>
      </c>
      <c r="H14" s="46" t="s">
        <v>9</v>
      </c>
      <c r="I14" s="47" t="str">
        <f>IF(ISBLANK(H14),"",VLOOKUP(H14,[5]Útmutató!$B$9:$C$12,2,FALSE))</f>
        <v>examination</v>
      </c>
      <c r="J14" s="48" t="s">
        <v>113</v>
      </c>
      <c r="K14" s="47" t="s">
        <v>274</v>
      </c>
      <c r="L14" s="48" t="s">
        <v>114</v>
      </c>
    </row>
    <row r="15" spans="1:12" s="68" customFormat="1" ht="180">
      <c r="A15" s="48" t="s">
        <v>115</v>
      </c>
      <c r="B15" s="48" t="s">
        <v>116</v>
      </c>
      <c r="C15" s="47" t="s">
        <v>271</v>
      </c>
      <c r="D15" s="48" t="s">
        <v>270</v>
      </c>
      <c r="E15" s="47" t="s">
        <v>272</v>
      </c>
      <c r="F15" s="48" t="s">
        <v>273</v>
      </c>
      <c r="G15" s="47" t="s">
        <v>268</v>
      </c>
      <c r="H15" s="46" t="s">
        <v>9</v>
      </c>
      <c r="I15" s="47" t="str">
        <f>IF(ISBLANK(H15),"",VLOOKUP(H15,[5]Útmutató!$B$9:$C$12,2,FALSE))</f>
        <v>examination</v>
      </c>
      <c r="J15" s="48" t="s">
        <v>113</v>
      </c>
      <c r="K15" s="47" t="s">
        <v>275</v>
      </c>
      <c r="L15" s="48" t="s">
        <v>117</v>
      </c>
    </row>
    <row r="16" spans="1:12" s="81" customFormat="1" ht="144">
      <c r="A16" s="75" t="s">
        <v>118</v>
      </c>
      <c r="B16" s="76" t="s">
        <v>119</v>
      </c>
      <c r="C16" s="73" t="s">
        <v>120</v>
      </c>
      <c r="D16" s="76" t="s">
        <v>344</v>
      </c>
      <c r="E16" s="77" t="s">
        <v>345</v>
      </c>
      <c r="F16" s="78" t="s">
        <v>348</v>
      </c>
      <c r="G16" s="77" t="s">
        <v>349</v>
      </c>
      <c r="H16" s="79" t="s">
        <v>9</v>
      </c>
      <c r="I16" s="80" t="s">
        <v>10</v>
      </c>
      <c r="J16" s="76" t="s">
        <v>346</v>
      </c>
      <c r="K16" s="80" t="s">
        <v>347</v>
      </c>
      <c r="L16" s="75" t="s">
        <v>350</v>
      </c>
    </row>
    <row r="17" spans="1:12" s="68" customFormat="1" ht="180">
      <c r="A17" s="46" t="s">
        <v>121</v>
      </c>
      <c r="B17" s="46" t="s">
        <v>122</v>
      </c>
      <c r="C17" s="47" t="s">
        <v>279</v>
      </c>
      <c r="D17" s="48" t="s">
        <v>276</v>
      </c>
      <c r="E17" s="47" t="s">
        <v>277</v>
      </c>
      <c r="F17" s="60" t="s">
        <v>278</v>
      </c>
      <c r="G17" s="47" t="s">
        <v>268</v>
      </c>
      <c r="H17" s="46" t="s">
        <v>9</v>
      </c>
      <c r="I17" s="47" t="str">
        <f>IF(ISBLANK(H17),"",VLOOKUP(H17,[5]Útmutató!$B$9:$C$12,2,FALSE))</f>
        <v>examination</v>
      </c>
      <c r="J17" s="48" t="s">
        <v>113</v>
      </c>
      <c r="K17" s="47" t="s">
        <v>274</v>
      </c>
      <c r="L17" s="48" t="s">
        <v>117</v>
      </c>
    </row>
    <row r="18" spans="1:12" s="68" customFormat="1" ht="192">
      <c r="A18" s="67" t="s">
        <v>123</v>
      </c>
      <c r="B18" s="46" t="s">
        <v>124</v>
      </c>
      <c r="C18" s="53" t="s">
        <v>125</v>
      </c>
      <c r="D18" s="48" t="s">
        <v>126</v>
      </c>
      <c r="E18" s="47" t="s">
        <v>127</v>
      </c>
      <c r="F18" s="48" t="s">
        <v>128</v>
      </c>
      <c r="G18" s="47" t="s">
        <v>129</v>
      </c>
      <c r="H18" s="46" t="s">
        <v>9</v>
      </c>
      <c r="I18" s="47" t="str">
        <f>IF(ISBLANK(H18),"",VLOOKUP(H18,[6]Útmutató!$B$9:$C$12,2,FALSE))</f>
        <v>examination</v>
      </c>
      <c r="J18" s="46" t="s">
        <v>130</v>
      </c>
      <c r="K18" s="47" t="s">
        <v>131</v>
      </c>
      <c r="L18" s="48" t="s">
        <v>132</v>
      </c>
    </row>
    <row r="19" spans="1:12" s="68" customFormat="1" ht="120">
      <c r="A19" s="48" t="s">
        <v>133</v>
      </c>
      <c r="B19" s="48" t="s">
        <v>134</v>
      </c>
      <c r="C19" s="47" t="s">
        <v>280</v>
      </c>
      <c r="D19" s="48" t="s">
        <v>281</v>
      </c>
      <c r="E19" s="47" t="s">
        <v>282</v>
      </c>
      <c r="F19" s="48" t="s">
        <v>283</v>
      </c>
      <c r="G19" s="47" t="s">
        <v>284</v>
      </c>
      <c r="H19" s="46" t="s">
        <v>9</v>
      </c>
      <c r="I19" s="47" t="str">
        <f>IF(ISBLANK(H19),"",VLOOKUP(H19,[7]Útmutató!$B$9:$C$12,2,FALSE))</f>
        <v>examination</v>
      </c>
      <c r="J19" s="46" t="s">
        <v>285</v>
      </c>
      <c r="K19" s="47" t="s">
        <v>286</v>
      </c>
      <c r="L19" s="48" t="s">
        <v>135</v>
      </c>
    </row>
    <row r="20" spans="1:12" s="69" customFormat="1" ht="252">
      <c r="A20" s="48" t="s">
        <v>136</v>
      </c>
      <c r="B20" s="48" t="s">
        <v>137</v>
      </c>
      <c r="C20" s="47" t="s">
        <v>138</v>
      </c>
      <c r="D20" s="48" t="s">
        <v>139</v>
      </c>
      <c r="E20" s="47" t="s">
        <v>140</v>
      </c>
      <c r="F20" s="48" t="s">
        <v>287</v>
      </c>
      <c r="G20" s="47" t="s">
        <v>288</v>
      </c>
      <c r="H20" s="46" t="s">
        <v>11</v>
      </c>
      <c r="I20" s="47" t="str">
        <f>IF(ISBLANK(H20),"",VLOOKUP(H20,[8]Útmutató!$B$9:$C$12,2,FALSE))</f>
        <v>term grade</v>
      </c>
      <c r="J20" s="48" t="s">
        <v>98</v>
      </c>
      <c r="K20" s="53" t="s">
        <v>99</v>
      </c>
      <c r="L20" s="48" t="s">
        <v>100</v>
      </c>
    </row>
    <row r="21" spans="1:12" s="69" customFormat="1" ht="192">
      <c r="A21" s="48" t="s">
        <v>141</v>
      </c>
      <c r="B21" s="48" t="s">
        <v>142</v>
      </c>
      <c r="C21" s="47" t="s">
        <v>292</v>
      </c>
      <c r="D21" s="48" t="s">
        <v>289</v>
      </c>
      <c r="E21" s="47" t="s">
        <v>290</v>
      </c>
      <c r="F21" s="48" t="s">
        <v>143</v>
      </c>
      <c r="G21" s="53" t="s">
        <v>291</v>
      </c>
      <c r="H21" s="46" t="s">
        <v>11</v>
      </c>
      <c r="I21" s="47" t="str">
        <f>IF(ISBLANK(H21),"",VLOOKUP(H21,[9]Útmutató!$B$9:$C$12,2,FALSE))</f>
        <v>term grade</v>
      </c>
      <c r="J21" s="48" t="s">
        <v>68</v>
      </c>
      <c r="K21" s="47" t="s">
        <v>99</v>
      </c>
      <c r="L21" s="48" t="s">
        <v>144</v>
      </c>
    </row>
    <row r="22" spans="1:12" s="68" customFormat="1" ht="228">
      <c r="A22" s="48" t="s">
        <v>145</v>
      </c>
      <c r="B22" s="48" t="s">
        <v>146</v>
      </c>
      <c r="C22" s="47" t="s">
        <v>147</v>
      </c>
      <c r="D22" s="48" t="s">
        <v>148</v>
      </c>
      <c r="E22" s="47" t="s">
        <v>293</v>
      </c>
      <c r="F22" s="48" t="s">
        <v>294</v>
      </c>
      <c r="G22" s="47" t="s">
        <v>295</v>
      </c>
      <c r="H22" s="46" t="s">
        <v>9</v>
      </c>
      <c r="I22" s="47" t="str">
        <f>IF(ISBLANK(H22),"",VLOOKUP(H22,[5]Útmutató!$B$9:$C$12,2,FALSE))</f>
        <v>examination</v>
      </c>
      <c r="J22" s="48" t="s">
        <v>113</v>
      </c>
      <c r="K22" s="47" t="s">
        <v>274</v>
      </c>
      <c r="L22" s="48" t="s">
        <v>149</v>
      </c>
    </row>
    <row r="23" spans="1:12" s="69" customFormat="1" ht="144">
      <c r="A23" s="61" t="s">
        <v>150</v>
      </c>
      <c r="B23" s="61" t="s">
        <v>151</v>
      </c>
      <c r="C23" s="62" t="s">
        <v>152</v>
      </c>
      <c r="D23" s="61" t="s">
        <v>153</v>
      </c>
      <c r="E23" s="62" t="s">
        <v>296</v>
      </c>
      <c r="F23" s="61" t="s">
        <v>154</v>
      </c>
      <c r="G23" s="62" t="s">
        <v>155</v>
      </c>
      <c r="H23" s="63" t="s">
        <v>9</v>
      </c>
      <c r="I23" s="62" t="str">
        <f>IF(ISBLANK(H23),"",VLOOKUP(H23,[10]Útmutató!$B$9:$C$12,2,FALSE))</f>
        <v>examination</v>
      </c>
      <c r="J23" s="61" t="s">
        <v>156</v>
      </c>
      <c r="K23" s="64" t="s">
        <v>157</v>
      </c>
      <c r="L23" s="61" t="s">
        <v>333</v>
      </c>
    </row>
    <row r="24" spans="1:12" s="65" customFormat="1" ht="240">
      <c r="A24" s="48" t="s">
        <v>158</v>
      </c>
      <c r="B24" s="48" t="s">
        <v>159</v>
      </c>
      <c r="C24" s="47" t="s">
        <v>160</v>
      </c>
      <c r="D24" s="48" t="s">
        <v>161</v>
      </c>
      <c r="E24" s="47" t="s">
        <v>297</v>
      </c>
      <c r="F24" s="48" t="s">
        <v>162</v>
      </c>
      <c r="G24" s="47" t="s">
        <v>298</v>
      </c>
      <c r="H24" s="48" t="s">
        <v>9</v>
      </c>
      <c r="I24" s="47" t="s">
        <v>10</v>
      </c>
      <c r="J24" s="48" t="s">
        <v>163</v>
      </c>
      <c r="K24" s="47" t="s">
        <v>299</v>
      </c>
      <c r="L24" s="48" t="s">
        <v>164</v>
      </c>
    </row>
    <row r="25" spans="1:12" s="68" customFormat="1" ht="192">
      <c r="A25" s="48" t="s">
        <v>165</v>
      </c>
      <c r="B25" s="48" t="s">
        <v>166</v>
      </c>
      <c r="C25" s="47" t="s">
        <v>167</v>
      </c>
      <c r="D25" s="48" t="s">
        <v>168</v>
      </c>
      <c r="E25" s="47" t="s">
        <v>300</v>
      </c>
      <c r="F25" s="48" t="s">
        <v>169</v>
      </c>
      <c r="G25" s="47" t="s">
        <v>301</v>
      </c>
      <c r="H25" s="46" t="s">
        <v>9</v>
      </c>
      <c r="I25" s="47" t="s">
        <v>10</v>
      </c>
      <c r="J25" s="48" t="s">
        <v>170</v>
      </c>
      <c r="K25" s="53" t="s">
        <v>302</v>
      </c>
      <c r="L25" s="48" t="s">
        <v>171</v>
      </c>
    </row>
    <row r="26" spans="1:12" s="68" customFormat="1" ht="156">
      <c r="A26" s="48" t="s">
        <v>172</v>
      </c>
      <c r="B26" s="48" t="s">
        <v>173</v>
      </c>
      <c r="C26" s="47" t="s">
        <v>174</v>
      </c>
      <c r="D26" s="48" t="s">
        <v>175</v>
      </c>
      <c r="E26" s="47" t="s">
        <v>303</v>
      </c>
      <c r="F26" s="48" t="s">
        <v>304</v>
      </c>
      <c r="G26" s="47" t="s">
        <v>305</v>
      </c>
      <c r="H26" s="46" t="s">
        <v>9</v>
      </c>
      <c r="I26" s="47" t="str">
        <f>IF(ISBLANK(H26),"",VLOOKUP(H26,[11]Útmutató!$B$9:$C$12,2,FALSE))</f>
        <v>examination</v>
      </c>
      <c r="J26" s="48" t="s">
        <v>156</v>
      </c>
      <c r="K26" s="53" t="s">
        <v>157</v>
      </c>
      <c r="L26" s="48" t="s">
        <v>176</v>
      </c>
    </row>
    <row r="27" spans="1:12" s="69" customFormat="1" ht="252">
      <c r="A27" s="48" t="s">
        <v>177</v>
      </c>
      <c r="B27" s="48" t="s">
        <v>178</v>
      </c>
      <c r="C27" s="47" t="s">
        <v>179</v>
      </c>
      <c r="D27" s="48" t="s">
        <v>334</v>
      </c>
      <c r="E27" s="47" t="s">
        <v>180</v>
      </c>
      <c r="F27" s="48" t="s">
        <v>306</v>
      </c>
      <c r="G27" s="47" t="s">
        <v>307</v>
      </c>
      <c r="H27" s="46" t="s">
        <v>11</v>
      </c>
      <c r="I27" s="47" t="str">
        <f>IF(ISBLANK(H27),"",VLOOKUP(H27,[8]Útmutató!$B$9:$C$12,2,FALSE))</f>
        <v>term grade</v>
      </c>
      <c r="J27" s="48" t="s">
        <v>181</v>
      </c>
      <c r="K27" s="53" t="s">
        <v>308</v>
      </c>
      <c r="L27" s="48" t="s">
        <v>182</v>
      </c>
    </row>
    <row r="28" spans="1:12" s="69" customFormat="1" ht="264">
      <c r="A28" s="48" t="s">
        <v>183</v>
      </c>
      <c r="B28" s="48" t="s">
        <v>184</v>
      </c>
      <c r="C28" s="47" t="s">
        <v>309</v>
      </c>
      <c r="D28" s="48" t="s">
        <v>310</v>
      </c>
      <c r="E28" s="47" t="s">
        <v>311</v>
      </c>
      <c r="F28" s="48" t="s">
        <v>312</v>
      </c>
      <c r="G28" s="47" t="s">
        <v>313</v>
      </c>
      <c r="H28" s="46" t="s">
        <v>9</v>
      </c>
      <c r="I28" s="47" t="s">
        <v>10</v>
      </c>
      <c r="J28" s="46" t="s">
        <v>62</v>
      </c>
      <c r="K28" s="53" t="s">
        <v>63</v>
      </c>
      <c r="L28" s="48" t="s">
        <v>185</v>
      </c>
    </row>
    <row r="29" spans="1:12" s="68" customFormat="1" ht="366.75" customHeight="1">
      <c r="A29" s="54" t="s">
        <v>186</v>
      </c>
      <c r="B29" s="54" t="s">
        <v>187</v>
      </c>
      <c r="C29" s="73" t="s">
        <v>336</v>
      </c>
      <c r="D29" s="54" t="s">
        <v>337</v>
      </c>
      <c r="E29" s="73" t="s">
        <v>338</v>
      </c>
      <c r="F29" s="74" t="s">
        <v>341</v>
      </c>
      <c r="G29" s="73" t="s">
        <v>342</v>
      </c>
      <c r="H29" s="49" t="s">
        <v>11</v>
      </c>
      <c r="I29" s="73" t="s">
        <v>12</v>
      </c>
      <c r="J29" s="54" t="s">
        <v>339</v>
      </c>
      <c r="K29" s="73" t="s">
        <v>340</v>
      </c>
      <c r="L29" s="54" t="s">
        <v>343</v>
      </c>
    </row>
    <row r="30" spans="1:12" s="68" customFormat="1" ht="204">
      <c r="A30" s="49" t="s">
        <v>188</v>
      </c>
      <c r="B30" s="49" t="s">
        <v>189</v>
      </c>
      <c r="C30" s="53" t="s">
        <v>190</v>
      </c>
      <c r="D30" s="48" t="s">
        <v>191</v>
      </c>
      <c r="E30" s="47" t="s">
        <v>192</v>
      </c>
      <c r="F30" s="48" t="s">
        <v>193</v>
      </c>
      <c r="G30" s="47" t="s">
        <v>194</v>
      </c>
      <c r="H30" s="46" t="s">
        <v>11</v>
      </c>
      <c r="I30" s="47" t="str">
        <f>IF(ISBLANK(H30),"",VLOOKUP(H30,[6]Útmutató!$B$9:$C$12,2,FALSE))</f>
        <v>term grade</v>
      </c>
      <c r="J30" s="48" t="s">
        <v>195</v>
      </c>
      <c r="K30" s="47" t="s">
        <v>196</v>
      </c>
      <c r="L30" s="48" t="s">
        <v>197</v>
      </c>
    </row>
    <row r="31" spans="1:12" s="68" customFormat="1" ht="228">
      <c r="A31" s="48" t="s">
        <v>198</v>
      </c>
      <c r="B31" s="48" t="s">
        <v>199</v>
      </c>
      <c r="C31" s="47" t="s">
        <v>200</v>
      </c>
      <c r="D31" s="48" t="s">
        <v>314</v>
      </c>
      <c r="E31" s="47" t="s">
        <v>315</v>
      </c>
      <c r="F31" s="48" t="s">
        <v>316</v>
      </c>
      <c r="G31" s="47" t="s">
        <v>317</v>
      </c>
      <c r="H31" s="46" t="s">
        <v>9</v>
      </c>
      <c r="I31" s="47" t="str">
        <f>IF(ISBLANK(H31),"",VLOOKUP(H31,[5]Útmutató!$B$9:$C$12,2,FALSE))</f>
        <v>examination</v>
      </c>
      <c r="J31" s="48" t="s">
        <v>201</v>
      </c>
      <c r="K31" s="47" t="s">
        <v>202</v>
      </c>
      <c r="L31" s="48" t="s">
        <v>203</v>
      </c>
    </row>
    <row r="32" spans="1:12" s="69" customFormat="1" ht="240">
      <c r="A32" s="48" t="s">
        <v>204</v>
      </c>
      <c r="B32" s="48" t="s">
        <v>205</v>
      </c>
      <c r="C32" s="47" t="s">
        <v>206</v>
      </c>
      <c r="D32" s="48" t="s">
        <v>318</v>
      </c>
      <c r="E32" s="47" t="s">
        <v>319</v>
      </c>
      <c r="F32" s="48" t="s">
        <v>320</v>
      </c>
      <c r="G32" s="47" t="s">
        <v>327</v>
      </c>
      <c r="H32" s="46" t="s">
        <v>9</v>
      </c>
      <c r="I32" s="47" t="str">
        <f>IF(ISBLANK(H32),"",VLOOKUP(H32,[12]Útmutató!$B$9:$C$12,2,FALSE))</f>
        <v>examination</v>
      </c>
      <c r="J32" s="48" t="s">
        <v>207</v>
      </c>
      <c r="K32" s="53" t="s">
        <v>321</v>
      </c>
      <c r="L32" s="65" t="s">
        <v>208</v>
      </c>
    </row>
    <row r="33" spans="1:12" s="69" customFormat="1" ht="72">
      <c r="A33" s="48" t="s">
        <v>209</v>
      </c>
      <c r="B33" s="46" t="s">
        <v>335</v>
      </c>
      <c r="C33" s="47" t="s">
        <v>323</v>
      </c>
      <c r="D33" s="48" t="s">
        <v>210</v>
      </c>
      <c r="E33" s="47" t="s">
        <v>324</v>
      </c>
      <c r="F33" s="48" t="s">
        <v>211</v>
      </c>
      <c r="G33" s="47" t="s">
        <v>325</v>
      </c>
      <c r="H33" s="46" t="s">
        <v>9</v>
      </c>
      <c r="I33" s="47" t="s">
        <v>10</v>
      </c>
      <c r="J33" s="46" t="s">
        <v>212</v>
      </c>
      <c r="K33" s="53" t="s">
        <v>326</v>
      </c>
      <c r="L33" s="48" t="s">
        <v>213</v>
      </c>
    </row>
    <row r="34" spans="1:12" s="69" customFormat="1" ht="264">
      <c r="A34" s="48" t="s">
        <v>214</v>
      </c>
      <c r="B34" s="48" t="s">
        <v>215</v>
      </c>
      <c r="C34" s="47" t="s">
        <v>216</v>
      </c>
      <c r="D34" s="48" t="s">
        <v>217</v>
      </c>
      <c r="E34" s="47" t="s">
        <v>218</v>
      </c>
      <c r="F34" s="48" t="s">
        <v>328</v>
      </c>
      <c r="G34" s="59" t="s">
        <v>329</v>
      </c>
      <c r="H34" s="46" t="s">
        <v>11</v>
      </c>
      <c r="I34" s="47" t="str">
        <f>IF(ISBLANK(H34),"",VLOOKUP(H34,[8]Útmutató!$B$9:$C$12,2,FALSE))</f>
        <v>term grade</v>
      </c>
      <c r="J34" s="48" t="s">
        <v>219</v>
      </c>
      <c r="K34" s="53" t="s">
        <v>308</v>
      </c>
      <c r="L34" s="48" t="s">
        <v>220</v>
      </c>
    </row>
    <row r="35" spans="1:12" s="68" customFormat="1" ht="225.75" customHeight="1">
      <c r="A35" s="54" t="s">
        <v>351</v>
      </c>
      <c r="B35" s="54" t="s">
        <v>222</v>
      </c>
      <c r="C35" s="73" t="s">
        <v>336</v>
      </c>
      <c r="D35" s="54" t="s">
        <v>337</v>
      </c>
      <c r="E35" s="73" t="s">
        <v>338</v>
      </c>
      <c r="F35" s="54" t="s">
        <v>352</v>
      </c>
      <c r="G35" s="73" t="s">
        <v>353</v>
      </c>
      <c r="H35" s="49" t="s">
        <v>11</v>
      </c>
      <c r="I35" s="73" t="s">
        <v>12</v>
      </c>
      <c r="J35" s="54" t="s">
        <v>339</v>
      </c>
      <c r="K35" s="73" t="s">
        <v>340</v>
      </c>
      <c r="L35" s="54" t="s">
        <v>343</v>
      </c>
    </row>
    <row r="36" spans="1:12" s="69" customFormat="1" ht="24">
      <c r="A36" s="46" t="s">
        <v>221</v>
      </c>
      <c r="B36" s="57" t="s">
        <v>222</v>
      </c>
      <c r="C36" s="52" t="s">
        <v>223</v>
      </c>
      <c r="D36" s="57"/>
      <c r="E36" s="56"/>
      <c r="F36" s="57"/>
      <c r="G36" s="56"/>
      <c r="H36" s="57" t="s">
        <v>11</v>
      </c>
      <c r="I36" s="56" t="str">
        <f>IF(ISBLANK(H36),"",VLOOKUP(H36,Útmutató!$B$9:$C$12,2,0))</f>
        <v>term grade</v>
      </c>
      <c r="J36" s="51"/>
      <c r="K36" s="56"/>
      <c r="L36" s="51"/>
    </row>
    <row r="37" spans="1:12" s="69" customFormat="1" ht="204">
      <c r="A37" s="66" t="s">
        <v>224</v>
      </c>
      <c r="B37" s="66" t="s">
        <v>225</v>
      </c>
      <c r="C37" s="53" t="s">
        <v>322</v>
      </c>
      <c r="D37" s="48" t="s">
        <v>191</v>
      </c>
      <c r="E37" s="47" t="s">
        <v>192</v>
      </c>
      <c r="F37" s="48" t="s">
        <v>193</v>
      </c>
      <c r="G37" s="47" t="s">
        <v>194</v>
      </c>
      <c r="H37" s="46" t="s">
        <v>11</v>
      </c>
      <c r="I37" s="47" t="str">
        <f>IF(ISBLANK(H37),"",VLOOKUP(H37,[6]Útmutató!$B$9:$C$12,2,FALSE))</f>
        <v>term grade</v>
      </c>
      <c r="J37" s="48" t="s">
        <v>195</v>
      </c>
      <c r="K37" s="47" t="s">
        <v>196</v>
      </c>
      <c r="L37" s="48" t="s">
        <v>197</v>
      </c>
    </row>
    <row r="38" spans="1:12" s="68" customFormat="1" ht="276">
      <c r="A38" s="67" t="s">
        <v>226</v>
      </c>
      <c r="B38" s="46" t="s">
        <v>227</v>
      </c>
      <c r="C38" s="53" t="s">
        <v>228</v>
      </c>
      <c r="D38" s="48" t="s">
        <v>229</v>
      </c>
      <c r="E38" s="47" t="s">
        <v>230</v>
      </c>
      <c r="F38" s="48" t="s">
        <v>231</v>
      </c>
      <c r="G38" s="47" t="s">
        <v>232</v>
      </c>
      <c r="H38" s="46" t="s">
        <v>11</v>
      </c>
      <c r="I38" s="47" t="str">
        <f>IF(ISBLANK(H38),"",VLOOKUP(H38,[6]Útmutató!$B$9:$C$12,2,FALSE))</f>
        <v>term grade</v>
      </c>
      <c r="J38" s="48" t="s">
        <v>233</v>
      </c>
      <c r="K38" s="47" t="s">
        <v>234</v>
      </c>
      <c r="L38" s="48" t="s">
        <v>235</v>
      </c>
    </row>
    <row r="39" spans="1:12" ht="33.75" hidden="1" customHeight="1">
      <c r="A39" s="43"/>
      <c r="B39" s="43"/>
      <c r="C39" s="41"/>
      <c r="D39" s="43"/>
      <c r="E39" s="41"/>
      <c r="F39" s="43"/>
      <c r="G39" s="41"/>
      <c r="H39" s="42"/>
      <c r="I39" s="41" t="str">
        <f>IF(ISBLANK(H39),"",VLOOKUP(H39,Útmutató!$B$9:$C$12,2,0))</f>
        <v/>
      </c>
      <c r="J39" s="43"/>
      <c r="K39" s="41"/>
      <c r="L39" s="43"/>
    </row>
    <row r="40" spans="1:12" ht="33.75" hidden="1" customHeight="1">
      <c r="A40" s="43"/>
      <c r="B40" s="43"/>
      <c r="C40" s="41"/>
      <c r="D40" s="43"/>
      <c r="E40" s="41"/>
      <c r="F40" s="43"/>
      <c r="G40" s="41"/>
      <c r="H40" s="42"/>
      <c r="I40" s="41" t="str">
        <f>IF(ISBLANK(H40),"",VLOOKUP(H40,Útmutató!$B$9:$C$12,2,0))</f>
        <v/>
      </c>
      <c r="J40" s="43"/>
      <c r="K40" s="41"/>
      <c r="L40" s="43"/>
    </row>
    <row r="41" spans="1:12" ht="33.75" hidden="1" customHeight="1">
      <c r="A41" s="24"/>
      <c r="B41" s="24"/>
      <c r="C41" s="25"/>
      <c r="D41" s="24"/>
      <c r="E41" s="25"/>
      <c r="F41" s="24"/>
      <c r="G41" s="25"/>
      <c r="H41" s="26"/>
      <c r="I41" s="25" t="str">
        <f>IF(ISBLANK(H41),"",VLOOKUP(H41,Útmutató!$B$9:$C$12,2,0))</f>
        <v/>
      </c>
      <c r="J41" s="24"/>
      <c r="K41" s="25"/>
      <c r="L41" s="34"/>
    </row>
    <row r="42" spans="1:12" ht="33.75" hidden="1" customHeight="1">
      <c r="A42" s="24"/>
      <c r="B42" s="24"/>
      <c r="C42" s="25"/>
      <c r="D42" s="24"/>
      <c r="E42" s="25"/>
      <c r="F42" s="24"/>
      <c r="G42" s="25"/>
      <c r="H42" s="26"/>
      <c r="I42" s="25" t="str">
        <f>IF(ISBLANK(H42),"",VLOOKUP(H42,Útmutató!$B$9:$C$12,2,0))</f>
        <v/>
      </c>
      <c r="J42" s="24"/>
      <c r="K42" s="25"/>
      <c r="L42" s="34"/>
    </row>
    <row r="43" spans="1:12" ht="33.75" hidden="1" customHeight="1">
      <c r="A43" s="24"/>
      <c r="B43" s="24"/>
      <c r="C43" s="25"/>
      <c r="D43" s="24"/>
      <c r="E43" s="25"/>
      <c r="F43" s="24"/>
      <c r="G43" s="25"/>
      <c r="H43" s="26"/>
      <c r="I43" s="25" t="str">
        <f>IF(ISBLANK(H43),"",VLOOKUP(H43,Útmutató!$B$9:$C$12,2,0))</f>
        <v/>
      </c>
      <c r="J43" s="24"/>
      <c r="K43" s="25"/>
      <c r="L43" s="34"/>
    </row>
    <row r="44" spans="1:12" ht="33.75" hidden="1" customHeight="1">
      <c r="A44" s="24"/>
      <c r="B44" s="24"/>
      <c r="C44" s="25"/>
      <c r="D44" s="24"/>
      <c r="E44" s="25"/>
      <c r="F44" s="24"/>
      <c r="G44" s="25"/>
      <c r="H44" s="26"/>
      <c r="I44" s="25" t="str">
        <f>IF(ISBLANK(H44),"",VLOOKUP(H44,Útmutató!$B$9:$C$12,2,0))</f>
        <v/>
      </c>
      <c r="J44" s="24"/>
      <c r="K44" s="25"/>
      <c r="L44" s="34"/>
    </row>
    <row r="45" spans="1:12" ht="33.75" hidden="1" customHeight="1">
      <c r="A45" s="24"/>
      <c r="B45" s="24"/>
      <c r="C45" s="25"/>
      <c r="D45" s="24"/>
      <c r="E45" s="25"/>
      <c r="F45" s="24"/>
      <c r="G45" s="25"/>
      <c r="H45" s="26"/>
      <c r="I45" s="25" t="str">
        <f>IF(ISBLANK(H45),"",VLOOKUP(H45,Útmutató!$B$9:$C$12,2,0))</f>
        <v/>
      </c>
      <c r="J45" s="24"/>
      <c r="K45" s="25"/>
      <c r="L45" s="34"/>
    </row>
    <row r="46" spans="1:12" ht="33.75" hidden="1" customHeight="1">
      <c r="A46" s="24"/>
      <c r="B46" s="24"/>
      <c r="C46" s="25"/>
      <c r="D46" s="24"/>
      <c r="E46" s="25"/>
      <c r="F46" s="24"/>
      <c r="G46" s="25"/>
      <c r="H46" s="26"/>
      <c r="I46" s="25" t="str">
        <f>IF(ISBLANK(H46),"",VLOOKUP(H46,Útmutató!$B$9:$C$12,2,0))</f>
        <v/>
      </c>
      <c r="J46" s="24"/>
      <c r="K46" s="25"/>
      <c r="L46" s="34"/>
    </row>
    <row r="47" spans="1:12" ht="33.75" hidden="1" customHeight="1">
      <c r="A47" s="24"/>
      <c r="B47" s="24"/>
      <c r="C47" s="25"/>
      <c r="D47" s="24"/>
      <c r="E47" s="25"/>
      <c r="F47" s="24"/>
      <c r="G47" s="25"/>
      <c r="H47" s="26"/>
      <c r="I47" s="25" t="str">
        <f>IF(ISBLANK(H47),"",VLOOKUP(H47,Útmutató!$B$9:$C$12,2,0))</f>
        <v/>
      </c>
      <c r="J47" s="24"/>
      <c r="K47" s="25"/>
      <c r="L47" s="34"/>
    </row>
    <row r="48" spans="1:12" ht="33.75" hidden="1" customHeight="1">
      <c r="A48" s="24"/>
      <c r="B48" s="24"/>
      <c r="C48" s="25"/>
      <c r="D48" s="24"/>
      <c r="E48" s="25"/>
      <c r="F48" s="24"/>
      <c r="G48" s="25"/>
      <c r="H48" s="26"/>
      <c r="I48" s="25" t="str">
        <f>IF(ISBLANK(H48),"",VLOOKUP(H48,Útmutató!$B$9:$C$12,2,0))</f>
        <v/>
      </c>
      <c r="J48" s="24"/>
      <c r="K48" s="25"/>
      <c r="L48" s="34"/>
    </row>
    <row r="49" spans="1:12" ht="33.75" hidden="1" customHeight="1">
      <c r="A49" s="24"/>
      <c r="B49" s="24"/>
      <c r="C49" s="25"/>
      <c r="D49" s="24"/>
      <c r="E49" s="25"/>
      <c r="F49" s="24"/>
      <c r="G49" s="25"/>
      <c r="H49" s="26"/>
      <c r="I49" s="25" t="str">
        <f>IF(ISBLANK(H49),"",VLOOKUP(H49,Útmutató!$B$9:$C$12,2,0))</f>
        <v/>
      </c>
      <c r="J49" s="24"/>
      <c r="K49" s="25"/>
      <c r="L49" s="34"/>
    </row>
    <row r="50" spans="1:12" ht="33.75" hidden="1" customHeight="1">
      <c r="A50" s="24"/>
      <c r="B50" s="24"/>
      <c r="C50" s="25"/>
      <c r="D50" s="24"/>
      <c r="E50" s="25"/>
      <c r="F50" s="24"/>
      <c r="G50" s="25"/>
      <c r="H50" s="26"/>
      <c r="I50" s="25" t="str">
        <f>IF(ISBLANK(H50),"",VLOOKUP(H50,Útmutató!$B$9:$C$12,2,0))</f>
        <v/>
      </c>
      <c r="J50" s="24"/>
      <c r="K50" s="25"/>
      <c r="L50" s="34"/>
    </row>
    <row r="51" spans="1:12" ht="33.75" hidden="1" customHeight="1">
      <c r="A51" s="24"/>
      <c r="B51" s="24"/>
      <c r="C51" s="25"/>
      <c r="D51" s="24"/>
      <c r="E51" s="25"/>
      <c r="F51" s="24"/>
      <c r="G51" s="25"/>
      <c r="H51" s="26"/>
      <c r="I51" s="25" t="str">
        <f>IF(ISBLANK(H51),"",VLOOKUP(H51,Útmutató!$B$9:$C$12,2,0))</f>
        <v/>
      </c>
      <c r="J51" s="24"/>
      <c r="K51" s="25"/>
      <c r="L51" s="34"/>
    </row>
    <row r="52" spans="1:12" ht="33.75" hidden="1" customHeight="1">
      <c r="A52" s="24"/>
      <c r="B52" s="24"/>
      <c r="C52" s="25"/>
      <c r="D52" s="24"/>
      <c r="E52" s="25"/>
      <c r="F52" s="24"/>
      <c r="G52" s="25"/>
      <c r="H52" s="26"/>
      <c r="I52" s="25" t="str">
        <f>IF(ISBLANK(H52),"",VLOOKUP(H52,Útmutató!$B$9:$C$12,2,0))</f>
        <v/>
      </c>
      <c r="J52" s="24"/>
      <c r="K52" s="25"/>
      <c r="L52" s="34"/>
    </row>
    <row r="53" spans="1:12" ht="33.75" hidden="1" customHeight="1">
      <c r="A53" s="24"/>
      <c r="B53" s="24"/>
      <c r="C53" s="25"/>
      <c r="D53" s="24"/>
      <c r="E53" s="25"/>
      <c r="F53" s="24"/>
      <c r="G53" s="25"/>
      <c r="H53" s="26"/>
      <c r="I53" s="25" t="str">
        <f>IF(ISBLANK(H53),"",VLOOKUP(H53,Útmutató!$B$9:$C$12,2,0))</f>
        <v/>
      </c>
      <c r="J53" s="24"/>
      <c r="K53" s="25"/>
      <c r="L53" s="34"/>
    </row>
    <row r="54" spans="1:12" ht="33.75" hidden="1" customHeight="1">
      <c r="A54" s="24"/>
      <c r="B54" s="24"/>
      <c r="C54" s="25"/>
      <c r="D54" s="24"/>
      <c r="E54" s="25"/>
      <c r="F54" s="24"/>
      <c r="G54" s="25"/>
      <c r="H54" s="26"/>
      <c r="I54" s="25" t="str">
        <f>IF(ISBLANK(H54),"",VLOOKUP(H54,Útmutató!$B$9:$C$12,2,0))</f>
        <v/>
      </c>
      <c r="J54" s="24"/>
      <c r="K54" s="25"/>
      <c r="L54" s="34"/>
    </row>
    <row r="55" spans="1:12" ht="33.75" hidden="1" customHeight="1">
      <c r="A55" s="24"/>
      <c r="B55" s="24"/>
      <c r="C55" s="25"/>
      <c r="D55" s="24"/>
      <c r="E55" s="25"/>
      <c r="F55" s="24"/>
      <c r="G55" s="25"/>
      <c r="H55" s="26"/>
      <c r="I55" s="25" t="str">
        <f>IF(ISBLANK(H55),"",VLOOKUP(H55,Útmutató!$B$9:$C$12,2,0))</f>
        <v/>
      </c>
      <c r="J55" s="24"/>
      <c r="K55" s="25"/>
      <c r="L55" s="34"/>
    </row>
    <row r="56" spans="1:12" ht="33.75" hidden="1" customHeight="1">
      <c r="A56" s="24"/>
      <c r="B56" s="24"/>
      <c r="C56" s="25"/>
      <c r="D56" s="24"/>
      <c r="E56" s="25"/>
      <c r="F56" s="24"/>
      <c r="G56" s="25"/>
      <c r="H56" s="26"/>
      <c r="I56" s="25" t="str">
        <f>IF(ISBLANK(H56),"",VLOOKUP(H56,Útmutató!$B$9:$C$12,2,0))</f>
        <v/>
      </c>
      <c r="J56" s="24"/>
      <c r="K56" s="25"/>
      <c r="L56" s="34"/>
    </row>
    <row r="57" spans="1:12" ht="33.75" hidden="1" customHeight="1">
      <c r="A57" s="24"/>
      <c r="B57" s="24"/>
      <c r="C57" s="25"/>
      <c r="D57" s="24"/>
      <c r="E57" s="25"/>
      <c r="F57" s="24"/>
      <c r="G57" s="25"/>
      <c r="H57" s="26"/>
      <c r="I57" s="25" t="str">
        <f>IF(ISBLANK(H57),"",VLOOKUP(H57,Útmutató!$B$9:$C$12,2,0))</f>
        <v/>
      </c>
      <c r="J57" s="24"/>
      <c r="K57" s="25"/>
      <c r="L57" s="34"/>
    </row>
    <row r="58" spans="1:12" ht="33.75" hidden="1" customHeight="1">
      <c r="A58" s="24"/>
      <c r="B58" s="24"/>
      <c r="C58" s="25"/>
      <c r="D58" s="24"/>
      <c r="E58" s="25"/>
      <c r="F58" s="24"/>
      <c r="G58" s="25"/>
      <c r="H58" s="26"/>
      <c r="I58" s="25" t="str">
        <f>IF(ISBLANK(H58),"",VLOOKUP(H58,Útmutató!$B$9:$C$12,2,0))</f>
        <v/>
      </c>
      <c r="J58" s="24"/>
      <c r="K58" s="25"/>
      <c r="L58" s="34"/>
    </row>
    <row r="59" spans="1:12" ht="33.75" hidden="1" customHeight="1">
      <c r="A59" s="24"/>
      <c r="B59" s="24"/>
      <c r="C59" s="25"/>
      <c r="D59" s="24"/>
      <c r="E59" s="25"/>
      <c r="F59" s="24"/>
      <c r="G59" s="25"/>
      <c r="H59" s="26"/>
      <c r="I59" s="25" t="str">
        <f>IF(ISBLANK(H59),"",VLOOKUP(H59,Útmutató!$B$9:$C$12,2,0))</f>
        <v/>
      </c>
      <c r="J59" s="24"/>
      <c r="K59" s="25"/>
      <c r="L59" s="34"/>
    </row>
    <row r="60" spans="1:12" ht="33.75" hidden="1" customHeight="1">
      <c r="A60" s="24"/>
      <c r="B60" s="24"/>
      <c r="C60" s="25"/>
      <c r="D60" s="24"/>
      <c r="E60" s="25"/>
      <c r="F60" s="24"/>
      <c r="G60" s="25"/>
      <c r="H60" s="26"/>
      <c r="I60" s="25" t="str">
        <f>IF(ISBLANK(H60),"",VLOOKUP(H60,Útmutató!$B$9:$C$12,2,0))</f>
        <v/>
      </c>
      <c r="J60" s="24"/>
      <c r="K60" s="25"/>
      <c r="L60" s="34"/>
    </row>
    <row r="61" spans="1:12" ht="33.75" hidden="1" customHeight="1">
      <c r="A61" s="24"/>
      <c r="B61" s="24"/>
      <c r="C61" s="25"/>
      <c r="D61" s="24"/>
      <c r="E61" s="25"/>
      <c r="F61" s="24"/>
      <c r="G61" s="25"/>
      <c r="H61" s="26"/>
      <c r="I61" s="25" t="str">
        <f>IF(ISBLANK(H61),"",VLOOKUP(H61,Útmutató!$B$9:$C$12,2,0))</f>
        <v/>
      </c>
      <c r="J61" s="24"/>
      <c r="K61" s="25"/>
      <c r="L61" s="34"/>
    </row>
    <row r="62" spans="1:12" ht="33.75" hidden="1" customHeight="1">
      <c r="A62" s="24"/>
      <c r="B62" s="24"/>
      <c r="C62" s="25"/>
      <c r="D62" s="24"/>
      <c r="E62" s="25"/>
      <c r="F62" s="24"/>
      <c r="G62" s="25"/>
      <c r="H62" s="26"/>
      <c r="I62" s="25" t="str">
        <f>IF(ISBLANK(H62),"",VLOOKUP(H62,Útmutató!$B$9:$C$12,2,0))</f>
        <v/>
      </c>
      <c r="J62" s="24"/>
      <c r="K62" s="25"/>
      <c r="L62" s="34"/>
    </row>
    <row r="63" spans="1:12" ht="33.75" hidden="1" customHeight="1">
      <c r="A63" s="24"/>
      <c r="B63" s="24"/>
      <c r="C63" s="25"/>
      <c r="D63" s="24"/>
      <c r="E63" s="25"/>
      <c r="F63" s="24"/>
      <c r="G63" s="25"/>
      <c r="H63" s="26"/>
      <c r="I63" s="25" t="str">
        <f>IF(ISBLANK(H63),"",VLOOKUP(H63,Útmutató!$B$9:$C$12,2,0))</f>
        <v/>
      </c>
      <c r="J63" s="24"/>
      <c r="K63" s="25"/>
      <c r="L63" s="34"/>
    </row>
    <row r="64" spans="1:12" ht="33.75" hidden="1" customHeight="1">
      <c r="A64" s="24"/>
      <c r="B64" s="24"/>
      <c r="C64" s="25"/>
      <c r="D64" s="24"/>
      <c r="E64" s="25"/>
      <c r="F64" s="24"/>
      <c r="G64" s="25"/>
      <c r="H64" s="26"/>
      <c r="I64" s="25" t="str">
        <f>IF(ISBLANK(H64),"",VLOOKUP(H64,Útmutató!$B$9:$C$12,2,0))</f>
        <v/>
      </c>
      <c r="J64" s="24"/>
      <c r="K64" s="25"/>
      <c r="L64" s="34"/>
    </row>
    <row r="65" spans="1:12" ht="33.75" hidden="1" customHeight="1">
      <c r="A65" s="24"/>
      <c r="B65" s="24"/>
      <c r="C65" s="25"/>
      <c r="D65" s="24"/>
      <c r="E65" s="25"/>
      <c r="F65" s="24"/>
      <c r="G65" s="25"/>
      <c r="H65" s="26"/>
      <c r="I65" s="25" t="str">
        <f>IF(ISBLANK(H65),"",VLOOKUP(H65,Útmutató!$B$9:$C$12,2,0))</f>
        <v/>
      </c>
      <c r="J65" s="24"/>
      <c r="K65" s="25"/>
      <c r="L65" s="34"/>
    </row>
    <row r="66" spans="1:12" ht="33.75" hidden="1" customHeight="1">
      <c r="A66" s="24"/>
      <c r="B66" s="24"/>
      <c r="C66" s="25"/>
      <c r="D66" s="24"/>
      <c r="E66" s="25"/>
      <c r="F66" s="24"/>
      <c r="G66" s="25"/>
      <c r="H66" s="26"/>
      <c r="I66" s="25" t="str">
        <f>IF(ISBLANK(H66),"",VLOOKUP(H66,Útmutató!$B$9:$C$12,2,0))</f>
        <v/>
      </c>
      <c r="J66" s="24"/>
      <c r="K66" s="25"/>
      <c r="L66" s="34"/>
    </row>
    <row r="67" spans="1:12" ht="33.75" hidden="1" customHeight="1">
      <c r="A67" s="24"/>
      <c r="B67" s="24"/>
      <c r="C67" s="25"/>
      <c r="D67" s="24"/>
      <c r="E67" s="25"/>
      <c r="F67" s="24"/>
      <c r="G67" s="25"/>
      <c r="H67" s="26"/>
      <c r="I67" s="25" t="str">
        <f>IF(ISBLANK(H67),"",VLOOKUP(H67,Útmutató!$B$9:$C$12,2,0))</f>
        <v/>
      </c>
      <c r="J67" s="24"/>
      <c r="K67" s="25"/>
      <c r="L67" s="34"/>
    </row>
    <row r="68" spans="1:12" ht="33.75" hidden="1" customHeight="1">
      <c r="A68" s="24"/>
      <c r="B68" s="24"/>
      <c r="C68" s="25"/>
      <c r="D68" s="24"/>
      <c r="E68" s="25"/>
      <c r="F68" s="24"/>
      <c r="G68" s="25"/>
      <c r="H68" s="26"/>
      <c r="I68" s="25" t="str">
        <f>IF(ISBLANK(H68),"",VLOOKUP(H68,Útmutató!$B$9:$C$12,2,0))</f>
        <v/>
      </c>
      <c r="J68" s="24"/>
      <c r="K68" s="25"/>
      <c r="L68" s="34"/>
    </row>
    <row r="69" spans="1:12" ht="33.75" hidden="1" customHeight="1">
      <c r="A69" s="24"/>
      <c r="B69" s="24"/>
      <c r="C69" s="25"/>
      <c r="D69" s="24"/>
      <c r="E69" s="25"/>
      <c r="F69" s="24"/>
      <c r="G69" s="25"/>
      <c r="H69" s="26"/>
      <c r="I69" s="25" t="str">
        <f>IF(ISBLANK(H69),"",VLOOKUP(H69,Útmutató!$B$9:$C$12,2,0))</f>
        <v/>
      </c>
      <c r="J69" s="24"/>
      <c r="K69" s="25"/>
      <c r="L69" s="34"/>
    </row>
    <row r="70" spans="1:12" ht="33.75" hidden="1" customHeight="1">
      <c r="A70" s="24"/>
      <c r="B70" s="24"/>
      <c r="C70" s="25"/>
      <c r="D70" s="24"/>
      <c r="E70" s="25"/>
      <c r="F70" s="24"/>
      <c r="G70" s="25"/>
      <c r="H70" s="26"/>
      <c r="I70" s="25" t="str">
        <f>IF(ISBLANK(H70),"",VLOOKUP(H70,Útmutató!$B$9:$C$12,2,0))</f>
        <v/>
      </c>
      <c r="J70" s="24"/>
      <c r="K70" s="25"/>
      <c r="L70" s="34"/>
    </row>
    <row r="71" spans="1:12" ht="33.75" hidden="1" customHeight="1">
      <c r="A71" s="24"/>
      <c r="B71" s="24"/>
      <c r="C71" s="25"/>
      <c r="D71" s="24"/>
      <c r="E71" s="25"/>
      <c r="F71" s="24"/>
      <c r="G71" s="25"/>
      <c r="H71" s="26"/>
      <c r="I71" s="25" t="str">
        <f>IF(ISBLANK(H71),"",VLOOKUP(H71,Útmutató!$B$9:$C$12,2,0))</f>
        <v/>
      </c>
      <c r="J71" s="24"/>
      <c r="K71" s="25"/>
      <c r="L71" s="34"/>
    </row>
    <row r="72" spans="1:12" ht="33.75" hidden="1" customHeight="1">
      <c r="A72" s="24"/>
      <c r="B72" s="24"/>
      <c r="C72" s="25"/>
      <c r="D72" s="24"/>
      <c r="E72" s="25"/>
      <c r="F72" s="24"/>
      <c r="G72" s="25"/>
      <c r="H72" s="26"/>
      <c r="I72" s="25" t="str">
        <f>IF(ISBLANK(H72),"",VLOOKUP(H72,Útmutató!$B$9:$C$12,2,0))</f>
        <v/>
      </c>
      <c r="J72" s="24"/>
      <c r="K72" s="25"/>
      <c r="L72" s="34"/>
    </row>
    <row r="73" spans="1:12" ht="33.75" hidden="1" customHeight="1">
      <c r="A73" s="24"/>
      <c r="B73" s="24"/>
      <c r="C73" s="25"/>
      <c r="D73" s="24"/>
      <c r="E73" s="25"/>
      <c r="F73" s="24"/>
      <c r="G73" s="25"/>
      <c r="H73" s="26"/>
      <c r="I73" s="25" t="str">
        <f>IF(ISBLANK(H73),"",VLOOKUP(H73,Útmutató!$B$9:$C$12,2,0))</f>
        <v/>
      </c>
      <c r="J73" s="24"/>
      <c r="K73" s="25"/>
      <c r="L73" s="34"/>
    </row>
    <row r="74" spans="1:12" ht="33.75" hidden="1" customHeight="1">
      <c r="A74" s="24"/>
      <c r="B74" s="24"/>
      <c r="C74" s="25"/>
      <c r="D74" s="24"/>
      <c r="E74" s="25"/>
      <c r="F74" s="24"/>
      <c r="G74" s="25"/>
      <c r="H74" s="26"/>
      <c r="I74" s="25" t="str">
        <f>IF(ISBLANK(H74),"",VLOOKUP(H74,Útmutató!$B$9:$C$12,2,0))</f>
        <v/>
      </c>
      <c r="J74" s="24"/>
      <c r="K74" s="25"/>
      <c r="L74" s="34"/>
    </row>
    <row r="75" spans="1:12" ht="33.75" hidden="1" customHeight="1">
      <c r="A75" s="24"/>
      <c r="B75" s="24"/>
      <c r="C75" s="25"/>
      <c r="D75" s="24"/>
      <c r="E75" s="25"/>
      <c r="F75" s="24"/>
      <c r="G75" s="25"/>
      <c r="H75" s="26"/>
      <c r="I75" s="25" t="str">
        <f>IF(ISBLANK(H75),"",VLOOKUP(H75,Útmutató!$B$9:$C$12,2,0))</f>
        <v/>
      </c>
      <c r="J75" s="24"/>
      <c r="K75" s="25"/>
      <c r="L75" s="34"/>
    </row>
    <row r="76" spans="1:12" ht="33.75" hidden="1" customHeight="1">
      <c r="A76" s="24"/>
      <c r="B76" s="24"/>
      <c r="C76" s="25"/>
      <c r="D76" s="24"/>
      <c r="E76" s="25"/>
      <c r="F76" s="24"/>
      <c r="G76" s="25"/>
      <c r="H76" s="26"/>
      <c r="I76" s="25" t="str">
        <f>IF(ISBLANK(H76),"",VLOOKUP(H76,Útmutató!$B$9:$C$12,2,0))</f>
        <v/>
      </c>
      <c r="J76" s="24"/>
      <c r="K76" s="25"/>
      <c r="L76" s="34"/>
    </row>
    <row r="77" spans="1:12" ht="33.75" hidden="1" customHeight="1">
      <c r="A77" s="24"/>
      <c r="B77" s="24"/>
      <c r="C77" s="25"/>
      <c r="D77" s="24"/>
      <c r="E77" s="25"/>
      <c r="F77" s="24"/>
      <c r="G77" s="25"/>
      <c r="H77" s="26"/>
      <c r="I77" s="25" t="str">
        <f>IF(ISBLANK(H77),"",VLOOKUP(H77,Útmutató!$B$9:$C$12,2,0))</f>
        <v/>
      </c>
      <c r="J77" s="24"/>
      <c r="K77" s="25"/>
      <c r="L77" s="34"/>
    </row>
    <row r="78" spans="1:12" ht="33.75" hidden="1" customHeight="1">
      <c r="A78" s="24"/>
      <c r="B78" s="24"/>
      <c r="C78" s="25"/>
      <c r="D78" s="24"/>
      <c r="E78" s="25"/>
      <c r="F78" s="24"/>
      <c r="G78" s="25"/>
      <c r="H78" s="26"/>
      <c r="I78" s="25" t="str">
        <f>IF(ISBLANK(H78),"",VLOOKUP(H78,Útmutató!$B$9:$C$12,2,0))</f>
        <v/>
      </c>
      <c r="J78" s="24"/>
      <c r="K78" s="25"/>
      <c r="L78" s="34"/>
    </row>
    <row r="79" spans="1:12" ht="33.75" hidden="1" customHeight="1">
      <c r="A79" s="24"/>
      <c r="B79" s="24"/>
      <c r="C79" s="25"/>
      <c r="D79" s="24"/>
      <c r="E79" s="25"/>
      <c r="F79" s="24"/>
      <c r="G79" s="25"/>
      <c r="H79" s="26"/>
      <c r="I79" s="25" t="str">
        <f>IF(ISBLANK(H79),"",VLOOKUP(H79,Útmutató!$B$9:$C$12,2,0))</f>
        <v/>
      </c>
      <c r="J79" s="24"/>
      <c r="K79" s="25"/>
      <c r="L79" s="34"/>
    </row>
    <row r="80" spans="1:12" ht="33.75" hidden="1" customHeight="1">
      <c r="A80" s="24"/>
      <c r="B80" s="24"/>
      <c r="C80" s="25"/>
      <c r="D80" s="24"/>
      <c r="E80" s="25"/>
      <c r="F80" s="24"/>
      <c r="G80" s="25"/>
      <c r="H80" s="26"/>
      <c r="I80" s="25" t="str">
        <f>IF(ISBLANK(H80),"",VLOOKUP(H80,Útmutató!$B$9:$C$12,2,0))</f>
        <v/>
      </c>
      <c r="J80" s="24"/>
      <c r="K80" s="25"/>
      <c r="L80" s="34"/>
    </row>
    <row r="81" spans="1:12" ht="33.75" hidden="1" customHeight="1">
      <c r="A81" s="24"/>
      <c r="B81" s="24"/>
      <c r="C81" s="25"/>
      <c r="D81" s="24"/>
      <c r="E81" s="25"/>
      <c r="F81" s="24"/>
      <c r="G81" s="25"/>
      <c r="H81" s="26"/>
      <c r="I81" s="25" t="str">
        <f>IF(ISBLANK(H81),"",VLOOKUP(H81,Útmutató!$B$9:$C$12,2,0))</f>
        <v/>
      </c>
      <c r="J81" s="24"/>
      <c r="K81" s="25"/>
      <c r="L81" s="34"/>
    </row>
    <row r="82" spans="1:12" ht="33.75" hidden="1" customHeight="1">
      <c r="A82" s="24"/>
      <c r="B82" s="24"/>
      <c r="C82" s="25"/>
      <c r="D82" s="24"/>
      <c r="E82" s="25"/>
      <c r="F82" s="24"/>
      <c r="G82" s="25"/>
      <c r="H82" s="26"/>
      <c r="I82" s="25" t="str">
        <f>IF(ISBLANK(H82),"",VLOOKUP(H82,Útmutató!$B$9:$C$12,2,0))</f>
        <v/>
      </c>
      <c r="J82" s="24"/>
      <c r="K82" s="25"/>
      <c r="L82" s="34"/>
    </row>
    <row r="83" spans="1:12" ht="33.75" hidden="1" customHeight="1">
      <c r="A83" s="24"/>
      <c r="B83" s="24"/>
      <c r="C83" s="25"/>
      <c r="D83" s="24"/>
      <c r="E83" s="25"/>
      <c r="F83" s="24"/>
      <c r="G83" s="25"/>
      <c r="H83" s="26"/>
      <c r="I83" s="25" t="str">
        <f>IF(ISBLANK(H83),"",VLOOKUP(H83,Útmutató!$B$9:$C$12,2,0))</f>
        <v/>
      </c>
      <c r="J83" s="24"/>
      <c r="K83" s="25"/>
      <c r="L83" s="34"/>
    </row>
    <row r="84" spans="1:12" ht="33.75" hidden="1" customHeight="1">
      <c r="A84" s="24"/>
      <c r="B84" s="24"/>
      <c r="C84" s="25"/>
      <c r="D84" s="24"/>
      <c r="E84" s="25"/>
      <c r="F84" s="24"/>
      <c r="G84" s="25"/>
      <c r="H84" s="26"/>
      <c r="I84" s="25" t="str">
        <f>IF(ISBLANK(H84),"",VLOOKUP(H84,Útmutató!$B$9:$C$12,2,0))</f>
        <v/>
      </c>
      <c r="J84" s="24"/>
      <c r="K84" s="25"/>
      <c r="L84" s="34"/>
    </row>
    <row r="85" spans="1:12" ht="33.75" hidden="1" customHeight="1">
      <c r="A85" s="24"/>
      <c r="B85" s="24"/>
      <c r="C85" s="25"/>
      <c r="D85" s="24"/>
      <c r="E85" s="25"/>
      <c r="F85" s="24"/>
      <c r="G85" s="25"/>
      <c r="H85" s="26"/>
      <c r="I85" s="25" t="str">
        <f>IF(ISBLANK(H85),"",VLOOKUP(H85,Útmutató!$B$9:$C$12,2,0))</f>
        <v/>
      </c>
      <c r="J85" s="24"/>
      <c r="K85" s="25"/>
      <c r="L85" s="34"/>
    </row>
    <row r="86" spans="1:12" ht="33.75" hidden="1" customHeight="1">
      <c r="A86" s="24"/>
      <c r="B86" s="24"/>
      <c r="C86" s="25"/>
      <c r="D86" s="24"/>
      <c r="E86" s="25"/>
      <c r="F86" s="24"/>
      <c r="G86" s="25"/>
      <c r="H86" s="26"/>
      <c r="I86" s="25" t="str">
        <f>IF(ISBLANK(H86),"",VLOOKUP(H86,Útmutató!$B$9:$C$12,2,0))</f>
        <v/>
      </c>
      <c r="J86" s="24"/>
      <c r="K86" s="25"/>
      <c r="L86" s="34"/>
    </row>
    <row r="87" spans="1:12" ht="33.75" hidden="1" customHeight="1">
      <c r="A87" s="24"/>
      <c r="B87" s="24"/>
      <c r="C87" s="25"/>
      <c r="D87" s="24"/>
      <c r="E87" s="25"/>
      <c r="F87" s="24"/>
      <c r="G87" s="25"/>
      <c r="H87" s="26"/>
      <c r="I87" s="25" t="str">
        <f>IF(ISBLANK(H87),"",VLOOKUP(H87,Útmutató!$B$9:$C$12,2,0))</f>
        <v/>
      </c>
      <c r="J87" s="24"/>
      <c r="K87" s="25"/>
      <c r="L87" s="34"/>
    </row>
    <row r="88" spans="1:12" ht="33.75" hidden="1" customHeight="1">
      <c r="A88" s="24"/>
      <c r="B88" s="24"/>
      <c r="C88" s="25"/>
      <c r="D88" s="24"/>
      <c r="E88" s="25"/>
      <c r="F88" s="24"/>
      <c r="G88" s="25"/>
      <c r="H88" s="26"/>
      <c r="I88" s="25" t="str">
        <f>IF(ISBLANK(H88),"",VLOOKUP(H88,Útmutató!$B$9:$C$12,2,0))</f>
        <v/>
      </c>
      <c r="J88" s="24"/>
      <c r="K88" s="25"/>
      <c r="L88" s="34"/>
    </row>
    <row r="89" spans="1:12" ht="33.75" hidden="1" customHeight="1">
      <c r="A89" s="24"/>
      <c r="B89" s="24"/>
      <c r="C89" s="25"/>
      <c r="D89" s="24"/>
      <c r="E89" s="25"/>
      <c r="F89" s="24"/>
      <c r="G89" s="25"/>
      <c r="H89" s="26"/>
      <c r="I89" s="25" t="str">
        <f>IF(ISBLANK(H89),"",VLOOKUP(H89,Útmutató!$B$9:$C$12,2,0))</f>
        <v/>
      </c>
      <c r="J89" s="24"/>
      <c r="K89" s="25"/>
      <c r="L89" s="34"/>
    </row>
    <row r="90" spans="1:12" ht="33.75" hidden="1" customHeight="1">
      <c r="A90" s="24"/>
      <c r="B90" s="24"/>
      <c r="C90" s="25"/>
      <c r="D90" s="24"/>
      <c r="E90" s="25"/>
      <c r="F90" s="24"/>
      <c r="G90" s="25"/>
      <c r="H90" s="26"/>
      <c r="I90" s="25" t="str">
        <f>IF(ISBLANK(H90),"",VLOOKUP(H90,Útmutató!$B$9:$C$12,2,0))</f>
        <v/>
      </c>
      <c r="J90" s="24"/>
      <c r="K90" s="25"/>
      <c r="L90" s="34"/>
    </row>
    <row r="91" spans="1:12" ht="33.75" hidden="1" customHeight="1">
      <c r="A91" s="24"/>
      <c r="B91" s="24"/>
      <c r="C91" s="25"/>
      <c r="D91" s="24"/>
      <c r="E91" s="25"/>
      <c r="F91" s="24"/>
      <c r="G91" s="25"/>
      <c r="H91" s="26"/>
      <c r="I91" s="25" t="str">
        <f>IF(ISBLANK(H91),"",VLOOKUP(H91,Útmutató!$B$9:$C$12,2,0))</f>
        <v/>
      </c>
      <c r="J91" s="24"/>
      <c r="K91" s="25"/>
      <c r="L91" s="34"/>
    </row>
    <row r="92" spans="1:12" ht="33.75" hidden="1" customHeight="1">
      <c r="A92" s="24"/>
      <c r="B92" s="24"/>
      <c r="C92" s="25"/>
      <c r="D92" s="24"/>
      <c r="E92" s="25"/>
      <c r="F92" s="24"/>
      <c r="G92" s="25"/>
      <c r="H92" s="26"/>
      <c r="I92" s="25" t="str">
        <f>IF(ISBLANK(H92),"",VLOOKUP(H92,Útmutató!$B$9:$C$12,2,0))</f>
        <v/>
      </c>
      <c r="J92" s="24"/>
      <c r="K92" s="25"/>
      <c r="L92" s="34"/>
    </row>
    <row r="93" spans="1:12" ht="33.75" hidden="1" customHeight="1">
      <c r="A93" s="24"/>
      <c r="B93" s="24"/>
      <c r="C93" s="25"/>
      <c r="D93" s="24"/>
      <c r="E93" s="25"/>
      <c r="F93" s="24"/>
      <c r="G93" s="25"/>
      <c r="H93" s="26"/>
      <c r="I93" s="25" t="str">
        <f>IF(ISBLANK(H93),"",VLOOKUP(H93,Útmutató!$B$9:$C$12,2,0))</f>
        <v/>
      </c>
      <c r="J93" s="24"/>
      <c r="K93" s="25"/>
      <c r="L93" s="34"/>
    </row>
    <row r="94" spans="1:12" ht="33.75" hidden="1" customHeight="1">
      <c r="A94" s="24"/>
      <c r="B94" s="24"/>
      <c r="C94" s="25"/>
      <c r="D94" s="24"/>
      <c r="E94" s="25"/>
      <c r="F94" s="24"/>
      <c r="G94" s="25"/>
      <c r="H94" s="26"/>
      <c r="I94" s="25" t="str">
        <f>IF(ISBLANK(H94),"",VLOOKUP(H94,Útmutató!$B$9:$C$12,2,0))</f>
        <v/>
      </c>
      <c r="J94" s="24"/>
      <c r="K94" s="25"/>
      <c r="L94" s="34"/>
    </row>
    <row r="95" spans="1:12" ht="33.75" hidden="1" customHeight="1">
      <c r="A95" s="24"/>
      <c r="B95" s="24"/>
      <c r="C95" s="25"/>
      <c r="D95" s="24"/>
      <c r="E95" s="25"/>
      <c r="F95" s="24"/>
      <c r="G95" s="25"/>
      <c r="H95" s="26"/>
      <c r="I95" s="25" t="str">
        <f>IF(ISBLANK(H95),"",VLOOKUP(H95,Útmutató!$B$9:$C$12,2,0))</f>
        <v/>
      </c>
      <c r="J95" s="24"/>
      <c r="K95" s="25"/>
      <c r="L95" s="34"/>
    </row>
    <row r="96" spans="1:12" ht="33.75" hidden="1" customHeight="1">
      <c r="A96" s="24"/>
      <c r="B96" s="24"/>
      <c r="C96" s="25"/>
      <c r="D96" s="24"/>
      <c r="E96" s="25"/>
      <c r="F96" s="24"/>
      <c r="G96" s="25"/>
      <c r="H96" s="26"/>
      <c r="I96" s="25" t="str">
        <f>IF(ISBLANK(H96),"",VLOOKUP(H96,Útmutató!$B$9:$C$12,2,0))</f>
        <v/>
      </c>
      <c r="J96" s="24"/>
      <c r="K96" s="25"/>
      <c r="L96" s="34"/>
    </row>
    <row r="97" spans="1:12" ht="33.75" hidden="1" customHeight="1">
      <c r="A97" s="24"/>
      <c r="B97" s="24"/>
      <c r="C97" s="25"/>
      <c r="D97" s="24"/>
      <c r="E97" s="25"/>
      <c r="F97" s="24"/>
      <c r="G97" s="25"/>
      <c r="H97" s="26"/>
      <c r="I97" s="25" t="str">
        <f>IF(ISBLANK(H97),"",VLOOKUP(H97,Útmutató!$B$9:$C$12,2,0))</f>
        <v/>
      </c>
      <c r="J97" s="24"/>
      <c r="K97" s="25"/>
      <c r="L97" s="34"/>
    </row>
    <row r="98" spans="1:12" ht="33.75" hidden="1" customHeight="1">
      <c r="A98" s="24"/>
      <c r="B98" s="24"/>
      <c r="C98" s="25"/>
      <c r="D98" s="24"/>
      <c r="E98" s="25"/>
      <c r="F98" s="24"/>
      <c r="G98" s="25"/>
      <c r="H98" s="26"/>
      <c r="I98" s="25" t="str">
        <f>IF(ISBLANK(H98),"",VLOOKUP(H98,Útmutató!$B$9:$C$12,2,0))</f>
        <v/>
      </c>
      <c r="J98" s="24"/>
      <c r="K98" s="25"/>
      <c r="L98" s="34"/>
    </row>
    <row r="99" spans="1:12" ht="33.75" hidden="1" customHeight="1">
      <c r="A99" s="27"/>
      <c r="B99" s="27"/>
      <c r="C99" s="28"/>
      <c r="D99" s="27"/>
      <c r="E99" s="28"/>
      <c r="F99" s="27"/>
      <c r="G99" s="28"/>
      <c r="H99" s="26"/>
      <c r="I99" s="25" t="str">
        <f>IF(ISBLANK(H99),"",VLOOKUP(H99,Útmutató!$B$9:$C$12,2,0))</f>
        <v/>
      </c>
      <c r="J99" s="27"/>
      <c r="K99" s="28"/>
      <c r="L99" s="35"/>
    </row>
    <row r="100" spans="1:12" ht="33.75" hidden="1" customHeight="1">
      <c r="A100" s="29"/>
      <c r="B100" s="29"/>
      <c r="C100" s="30"/>
      <c r="D100" s="29"/>
      <c r="E100" s="29"/>
      <c r="F100" s="29"/>
      <c r="G100" s="29"/>
      <c r="H100" s="29"/>
      <c r="I100" s="29"/>
      <c r="J100" s="29"/>
      <c r="K100" s="29"/>
      <c r="L100" s="36"/>
    </row>
    <row r="101" spans="1:12" ht="33.75" hidden="1" customHeight="1">
      <c r="A101" s="29"/>
      <c r="B101" s="29"/>
      <c r="C101" s="30"/>
      <c r="D101" s="29"/>
      <c r="E101" s="29"/>
      <c r="F101" s="29"/>
      <c r="G101" s="29"/>
      <c r="H101" s="29"/>
      <c r="I101" s="29"/>
      <c r="J101" s="29"/>
      <c r="K101" s="29"/>
      <c r="L101" s="36"/>
    </row>
    <row r="102" spans="1:12" ht="33.75" hidden="1" customHeight="1">
      <c r="A102" s="29"/>
      <c r="B102" s="29"/>
      <c r="C102" s="30"/>
      <c r="D102" s="29"/>
      <c r="E102" s="29"/>
      <c r="F102" s="29"/>
      <c r="G102" s="29"/>
      <c r="H102" s="29"/>
      <c r="I102" s="29"/>
      <c r="J102" s="29"/>
      <c r="K102" s="29"/>
      <c r="L102" s="36"/>
    </row>
    <row r="103" spans="1:12" ht="33.75" hidden="1" customHeight="1">
      <c r="A103" s="29"/>
      <c r="B103" s="29"/>
      <c r="C103" s="30"/>
      <c r="D103" s="29"/>
      <c r="E103" s="29"/>
      <c r="F103" s="29"/>
      <c r="G103" s="29"/>
      <c r="H103" s="29"/>
      <c r="I103" s="29"/>
      <c r="J103" s="29"/>
      <c r="K103" s="29"/>
      <c r="L103" s="36"/>
    </row>
    <row r="104" spans="1:12" ht="33.75" hidden="1" customHeight="1">
      <c r="A104" s="29"/>
      <c r="B104" s="29"/>
      <c r="C104" s="30"/>
      <c r="D104" s="29"/>
      <c r="E104" s="29"/>
      <c r="F104" s="29"/>
      <c r="G104" s="29"/>
      <c r="H104" s="29"/>
      <c r="I104" s="29"/>
      <c r="J104" s="29"/>
      <c r="K104" s="29"/>
      <c r="L104" s="36"/>
    </row>
    <row r="105" spans="1:12" ht="33.75" hidden="1" customHeight="1">
      <c r="A105" s="29"/>
      <c r="B105" s="29"/>
      <c r="C105" s="30"/>
      <c r="D105" s="29"/>
      <c r="E105" s="29"/>
      <c r="F105" s="29"/>
      <c r="G105" s="29"/>
      <c r="H105" s="29"/>
      <c r="I105" s="29"/>
      <c r="J105" s="29"/>
      <c r="K105" s="29"/>
      <c r="L105" s="36"/>
    </row>
    <row r="106" spans="1:12" ht="33.75" hidden="1" customHeight="1">
      <c r="A106" s="29"/>
      <c r="B106" s="29"/>
      <c r="C106" s="30"/>
      <c r="D106" s="29"/>
      <c r="E106" s="29"/>
      <c r="F106" s="29"/>
      <c r="G106" s="29"/>
      <c r="H106" s="29"/>
      <c r="I106" s="29"/>
      <c r="J106" s="29"/>
      <c r="K106" s="29"/>
      <c r="L106" s="36"/>
    </row>
    <row r="107" spans="1:12" ht="33.75" hidden="1" customHeight="1">
      <c r="A107" s="29"/>
      <c r="B107" s="29"/>
      <c r="C107" s="30"/>
      <c r="D107" s="29"/>
      <c r="E107" s="29"/>
      <c r="F107" s="29"/>
      <c r="G107" s="29"/>
      <c r="H107" s="29"/>
      <c r="I107" s="29"/>
      <c r="J107" s="29"/>
      <c r="K107" s="29"/>
      <c r="L107" s="36"/>
    </row>
    <row r="108" spans="1:12" ht="33.75" hidden="1" customHeight="1">
      <c r="A108" s="29"/>
      <c r="B108" s="29"/>
      <c r="C108" s="30"/>
      <c r="D108" s="29"/>
      <c r="E108" s="29"/>
      <c r="F108" s="29"/>
      <c r="G108" s="29"/>
      <c r="H108" s="29"/>
      <c r="I108" s="29"/>
      <c r="J108" s="29"/>
      <c r="K108" s="29"/>
      <c r="L108" s="36"/>
    </row>
    <row r="109" spans="1:12" ht="33.75" hidden="1" customHeight="1">
      <c r="A109" s="29"/>
      <c r="B109" s="29"/>
      <c r="C109" s="30"/>
      <c r="D109" s="29"/>
      <c r="E109" s="29"/>
      <c r="F109" s="29"/>
      <c r="G109" s="29"/>
      <c r="H109" s="29"/>
      <c r="I109" s="29"/>
      <c r="J109" s="29"/>
      <c r="K109" s="29"/>
      <c r="L109" s="36"/>
    </row>
    <row r="110" spans="1:12" ht="33.75" hidden="1" customHeight="1">
      <c r="A110" s="29"/>
      <c r="B110" s="29"/>
      <c r="C110" s="30"/>
      <c r="D110" s="29"/>
      <c r="E110" s="29"/>
      <c r="F110" s="29"/>
      <c r="G110" s="29"/>
      <c r="H110" s="29"/>
      <c r="I110" s="29"/>
      <c r="J110" s="29"/>
      <c r="K110" s="29"/>
      <c r="L110" s="36"/>
    </row>
    <row r="111" spans="1:12" ht="33.75" hidden="1" customHeight="1">
      <c r="A111" s="29"/>
      <c r="B111" s="29"/>
      <c r="C111" s="30"/>
      <c r="D111" s="29"/>
      <c r="E111" s="29"/>
      <c r="F111" s="29"/>
      <c r="G111" s="29"/>
      <c r="H111" s="29"/>
      <c r="I111" s="29"/>
      <c r="J111" s="29"/>
      <c r="K111" s="29"/>
      <c r="L111" s="36"/>
    </row>
    <row r="112" spans="1:12" ht="33.75" hidden="1" customHeight="1">
      <c r="A112" s="29"/>
      <c r="B112" s="29"/>
      <c r="C112" s="30"/>
      <c r="D112" s="29"/>
      <c r="E112" s="29"/>
      <c r="F112" s="29"/>
      <c r="G112" s="29"/>
      <c r="H112" s="29"/>
      <c r="I112" s="29"/>
      <c r="J112" s="29"/>
      <c r="K112" s="29"/>
      <c r="L112" s="36"/>
    </row>
    <row r="113" spans="1:12" ht="33.75" hidden="1" customHeight="1">
      <c r="A113" s="29"/>
      <c r="B113" s="29"/>
      <c r="C113" s="30"/>
      <c r="D113" s="29"/>
      <c r="E113" s="29"/>
      <c r="F113" s="29"/>
      <c r="G113" s="29"/>
      <c r="H113" s="29"/>
      <c r="I113" s="29"/>
      <c r="J113" s="29"/>
      <c r="K113" s="29"/>
      <c r="L113" s="36"/>
    </row>
    <row r="114" spans="1:12" ht="33.75" hidden="1" customHeight="1">
      <c r="A114" s="29"/>
      <c r="B114" s="29"/>
      <c r="C114" s="30"/>
      <c r="D114" s="29"/>
      <c r="E114" s="29"/>
      <c r="F114" s="29"/>
      <c r="G114" s="29"/>
      <c r="H114" s="29"/>
      <c r="I114" s="29"/>
      <c r="J114" s="29"/>
      <c r="K114" s="29"/>
      <c r="L114" s="36"/>
    </row>
    <row r="115" spans="1:12" ht="33.75" hidden="1" customHeight="1">
      <c r="A115" s="29"/>
      <c r="B115" s="29"/>
      <c r="C115" s="30"/>
      <c r="D115" s="29"/>
      <c r="E115" s="29"/>
      <c r="F115" s="29"/>
      <c r="G115" s="29"/>
      <c r="H115" s="29"/>
      <c r="I115" s="29"/>
      <c r="J115" s="29"/>
      <c r="K115" s="29"/>
      <c r="L115" s="36"/>
    </row>
    <row r="116" spans="1:12" ht="33.75" hidden="1" customHeight="1">
      <c r="A116" s="29"/>
      <c r="B116" s="29"/>
      <c r="C116" s="30"/>
      <c r="D116" s="29"/>
      <c r="E116" s="29"/>
      <c r="F116" s="29"/>
      <c r="G116" s="29"/>
      <c r="H116" s="29"/>
      <c r="I116" s="29"/>
      <c r="J116" s="29"/>
      <c r="K116" s="29"/>
      <c r="L116" s="36"/>
    </row>
    <row r="117" spans="1:12" ht="33.75" hidden="1" customHeight="1">
      <c r="A117" s="29"/>
      <c r="B117" s="29"/>
      <c r="C117" s="30"/>
      <c r="D117" s="29"/>
      <c r="E117" s="29"/>
      <c r="F117" s="29"/>
      <c r="G117" s="29"/>
      <c r="H117" s="29"/>
      <c r="I117" s="29"/>
      <c r="J117" s="29"/>
      <c r="K117" s="29"/>
      <c r="L117" s="36"/>
    </row>
    <row r="118" spans="1:12" ht="33.75" hidden="1" customHeight="1">
      <c r="A118" s="29"/>
      <c r="B118" s="29"/>
      <c r="C118" s="30"/>
      <c r="D118" s="29"/>
      <c r="E118" s="29"/>
      <c r="F118" s="29"/>
      <c r="G118" s="29"/>
      <c r="H118" s="29"/>
      <c r="I118" s="29"/>
      <c r="J118" s="29"/>
      <c r="K118" s="29"/>
      <c r="L118" s="36"/>
    </row>
    <row r="119" spans="1:12" ht="33.75" hidden="1" customHeight="1">
      <c r="A119" s="29"/>
      <c r="B119" s="29"/>
      <c r="C119" s="29"/>
      <c r="D119" s="29"/>
      <c r="E119" s="29"/>
      <c r="F119" s="29"/>
      <c r="G119" s="29"/>
      <c r="H119" s="29"/>
      <c r="I119" s="29"/>
      <c r="J119" s="29"/>
      <c r="K119" s="29"/>
      <c r="L119" s="36"/>
    </row>
    <row r="120" spans="1:12" ht="33.75" hidden="1" customHeight="1">
      <c r="A120" s="29"/>
      <c r="B120" s="29"/>
      <c r="C120" s="29"/>
      <c r="D120" s="29"/>
      <c r="E120" s="29"/>
      <c r="F120" s="29"/>
      <c r="G120" s="29"/>
      <c r="H120" s="29"/>
      <c r="I120" s="29"/>
      <c r="J120" s="29"/>
      <c r="K120" s="29"/>
      <c r="L120" s="36"/>
    </row>
    <row r="121" spans="1:12" ht="33.75" hidden="1" customHeight="1">
      <c r="A121" s="31"/>
      <c r="B121" s="31"/>
      <c r="C121" s="31"/>
      <c r="D121" s="31"/>
      <c r="E121" s="31"/>
      <c r="F121" s="31"/>
      <c r="G121" s="31"/>
      <c r="H121" s="31"/>
      <c r="I121" s="31"/>
      <c r="J121" s="31"/>
      <c r="K121" s="31"/>
      <c r="L121" s="37"/>
    </row>
    <row r="122" spans="1:12" ht="33.75" hidden="1" customHeight="1">
      <c r="A122" s="31"/>
      <c r="B122" s="31"/>
      <c r="C122" s="31"/>
      <c r="D122" s="31"/>
      <c r="E122" s="31"/>
      <c r="F122" s="31"/>
      <c r="G122" s="31"/>
      <c r="H122" s="31"/>
      <c r="I122" s="31"/>
      <c r="J122" s="31"/>
      <c r="K122" s="31"/>
      <c r="L122" s="37"/>
    </row>
    <row r="123" spans="1:12" ht="33.75" hidden="1" customHeight="1">
      <c r="A123" s="31"/>
      <c r="B123" s="31"/>
      <c r="C123" s="31"/>
      <c r="D123" s="31"/>
      <c r="E123" s="31"/>
      <c r="F123" s="31"/>
      <c r="G123" s="31"/>
      <c r="H123" s="31"/>
      <c r="I123" s="31"/>
      <c r="J123" s="31"/>
      <c r="K123" s="31"/>
      <c r="L123" s="37"/>
    </row>
    <row r="124" spans="1:12" ht="33.75" hidden="1" customHeight="1">
      <c r="A124" s="31"/>
      <c r="B124" s="31"/>
      <c r="C124" s="31"/>
      <c r="D124" s="31"/>
      <c r="E124" s="31"/>
      <c r="F124" s="31"/>
      <c r="G124" s="31"/>
      <c r="H124" s="31"/>
      <c r="I124" s="31"/>
      <c r="J124" s="31"/>
      <c r="K124" s="31"/>
      <c r="L124" s="37"/>
    </row>
    <row r="125" spans="1:12" ht="33.75" hidden="1" customHeight="1">
      <c r="A125" s="31"/>
      <c r="B125" s="31"/>
      <c r="C125" s="31"/>
      <c r="D125" s="31"/>
      <c r="E125" s="31"/>
      <c r="F125" s="31"/>
      <c r="G125" s="31"/>
      <c r="H125" s="31"/>
      <c r="I125" s="31"/>
      <c r="J125" s="31"/>
      <c r="K125" s="31"/>
      <c r="L125" s="37"/>
    </row>
    <row r="126" spans="1:12" ht="33.75" hidden="1" customHeight="1">
      <c r="A126" s="31"/>
      <c r="B126" s="31"/>
      <c r="C126" s="31"/>
      <c r="D126" s="31"/>
      <c r="E126" s="31"/>
      <c r="F126" s="31"/>
      <c r="G126" s="31"/>
      <c r="H126" s="31"/>
      <c r="I126" s="31"/>
      <c r="J126" s="31"/>
      <c r="K126" s="31"/>
      <c r="L126" s="37"/>
    </row>
    <row r="127" spans="1:12" ht="33.75" hidden="1" customHeight="1">
      <c r="A127" s="31"/>
      <c r="B127" s="31"/>
      <c r="C127" s="31"/>
      <c r="D127" s="31"/>
      <c r="E127" s="31"/>
      <c r="F127" s="31"/>
      <c r="G127" s="31"/>
      <c r="H127" s="31"/>
      <c r="I127" s="31"/>
      <c r="J127" s="31"/>
      <c r="K127" s="31"/>
      <c r="L127" s="37"/>
    </row>
    <row r="128" spans="1:12" ht="33.75" hidden="1" customHeight="1">
      <c r="A128" s="31"/>
      <c r="B128" s="31"/>
      <c r="C128" s="31"/>
      <c r="D128" s="31"/>
      <c r="E128" s="31"/>
      <c r="F128" s="31"/>
      <c r="G128" s="31"/>
      <c r="H128" s="31"/>
      <c r="I128" s="31"/>
      <c r="J128" s="31"/>
      <c r="K128" s="31"/>
      <c r="L128" s="37"/>
    </row>
    <row r="129" spans="1:12" ht="33.75" hidden="1" customHeight="1">
      <c r="A129" s="31"/>
      <c r="B129" s="31"/>
      <c r="C129" s="31"/>
      <c r="D129" s="31"/>
      <c r="E129" s="31"/>
      <c r="F129" s="31"/>
      <c r="G129" s="31"/>
      <c r="H129" s="31"/>
      <c r="I129" s="31"/>
      <c r="J129" s="31"/>
      <c r="K129" s="31"/>
      <c r="L129" s="37"/>
    </row>
    <row r="130" spans="1:12" ht="33.75" hidden="1" customHeight="1">
      <c r="A130" s="31"/>
      <c r="B130" s="31"/>
      <c r="C130" s="31"/>
      <c r="D130" s="31"/>
      <c r="E130" s="31"/>
      <c r="F130" s="31"/>
      <c r="G130" s="31"/>
      <c r="H130" s="31"/>
      <c r="I130" s="31"/>
      <c r="J130" s="31"/>
      <c r="K130" s="31"/>
      <c r="L130" s="37"/>
    </row>
    <row r="131" spans="1:12" ht="33.75" hidden="1" customHeight="1">
      <c r="A131" s="31"/>
      <c r="B131" s="31"/>
      <c r="C131" s="31"/>
      <c r="D131" s="31"/>
      <c r="E131" s="31"/>
      <c r="F131" s="31"/>
      <c r="G131" s="31"/>
      <c r="H131" s="31"/>
      <c r="I131" s="31"/>
      <c r="J131" s="31"/>
      <c r="K131" s="31"/>
      <c r="L131" s="37"/>
    </row>
    <row r="132" spans="1:12" ht="33.75" hidden="1" customHeight="1">
      <c r="A132" s="31"/>
      <c r="B132" s="31"/>
      <c r="C132" s="31"/>
      <c r="D132" s="31"/>
      <c r="E132" s="31"/>
      <c r="F132" s="31"/>
      <c r="G132" s="31"/>
      <c r="H132" s="31"/>
      <c r="I132" s="31"/>
      <c r="J132" s="31"/>
      <c r="K132" s="31"/>
      <c r="L132" s="37"/>
    </row>
    <row r="133" spans="1:12" ht="33.75" hidden="1" customHeight="1">
      <c r="A133" s="31"/>
      <c r="B133" s="31"/>
      <c r="C133" s="31"/>
      <c r="D133" s="31"/>
      <c r="E133" s="31"/>
      <c r="F133" s="31"/>
      <c r="G133" s="31"/>
      <c r="H133" s="31"/>
      <c r="I133" s="31"/>
      <c r="J133" s="31"/>
      <c r="K133" s="31"/>
      <c r="L133" s="37"/>
    </row>
    <row r="134" spans="1:12" ht="33.75" hidden="1" customHeight="1">
      <c r="A134" s="31"/>
      <c r="B134" s="31"/>
      <c r="C134" s="31"/>
      <c r="D134" s="31"/>
      <c r="E134" s="31"/>
      <c r="F134" s="31"/>
      <c r="G134" s="31"/>
      <c r="H134" s="31"/>
      <c r="I134" s="31"/>
      <c r="J134" s="31"/>
      <c r="K134" s="31"/>
      <c r="L134" s="37"/>
    </row>
    <row r="135" spans="1:12" ht="33.75" hidden="1" customHeight="1">
      <c r="A135" s="31"/>
      <c r="B135" s="31"/>
      <c r="C135" s="31"/>
      <c r="D135" s="31"/>
      <c r="E135" s="31"/>
      <c r="F135" s="31"/>
      <c r="G135" s="31"/>
      <c r="H135" s="31"/>
      <c r="I135" s="31"/>
      <c r="J135" s="31"/>
      <c r="K135" s="31"/>
      <c r="L135" s="37"/>
    </row>
    <row r="136" spans="1:12" ht="33.75" hidden="1" customHeight="1">
      <c r="A136" s="31"/>
      <c r="B136" s="31"/>
      <c r="C136" s="31"/>
      <c r="D136" s="31"/>
      <c r="E136" s="31"/>
      <c r="F136" s="31"/>
      <c r="G136" s="31"/>
      <c r="H136" s="31"/>
      <c r="I136" s="31"/>
      <c r="J136" s="31"/>
      <c r="K136" s="31"/>
      <c r="L136" s="37"/>
    </row>
    <row r="137" spans="1:12" ht="33.75" hidden="1" customHeight="1">
      <c r="A137" s="31"/>
      <c r="B137" s="31"/>
      <c r="C137" s="31"/>
      <c r="D137" s="31"/>
      <c r="E137" s="31"/>
      <c r="F137" s="31"/>
      <c r="G137" s="31"/>
      <c r="H137" s="31"/>
      <c r="I137" s="31"/>
      <c r="J137" s="31"/>
      <c r="K137" s="31"/>
      <c r="L137" s="37"/>
    </row>
    <row r="138" spans="1:12" ht="33.75" hidden="1" customHeight="1">
      <c r="A138" s="31"/>
      <c r="B138" s="31"/>
      <c r="C138" s="31"/>
      <c r="D138" s="31"/>
      <c r="E138" s="31"/>
      <c r="F138" s="31"/>
      <c r="G138" s="31"/>
      <c r="H138" s="31"/>
      <c r="I138" s="31"/>
      <c r="J138" s="31"/>
      <c r="K138" s="31"/>
      <c r="L138" s="37"/>
    </row>
    <row r="139" spans="1:12" ht="33.75" hidden="1" customHeight="1">
      <c r="A139" s="31"/>
      <c r="B139" s="31"/>
      <c r="C139" s="31"/>
      <c r="D139" s="31"/>
      <c r="E139" s="31"/>
      <c r="F139" s="31"/>
      <c r="G139" s="31"/>
      <c r="H139" s="31"/>
      <c r="I139" s="31"/>
      <c r="J139" s="31"/>
      <c r="K139" s="31"/>
      <c r="L139" s="37"/>
    </row>
    <row r="140" spans="1:12" ht="33.75" hidden="1" customHeight="1">
      <c r="A140" s="31"/>
      <c r="B140" s="31"/>
      <c r="C140" s="31"/>
      <c r="D140" s="31"/>
      <c r="E140" s="31"/>
      <c r="F140" s="31"/>
      <c r="G140" s="31"/>
      <c r="H140" s="31"/>
      <c r="I140" s="31"/>
      <c r="J140" s="31"/>
      <c r="K140" s="31"/>
      <c r="L140" s="37"/>
    </row>
    <row r="141" spans="1:12" ht="33.75" hidden="1" customHeight="1">
      <c r="A141" s="31"/>
      <c r="B141" s="31"/>
      <c r="C141" s="31"/>
      <c r="D141" s="31"/>
      <c r="E141" s="31"/>
      <c r="F141" s="31"/>
      <c r="G141" s="31"/>
      <c r="H141" s="31"/>
      <c r="I141" s="31"/>
      <c r="J141" s="31"/>
      <c r="K141" s="31"/>
      <c r="L141" s="37"/>
    </row>
    <row r="142" spans="1:12" ht="33.75" hidden="1" customHeight="1">
      <c r="A142" s="31"/>
      <c r="B142" s="31"/>
      <c r="C142" s="31"/>
      <c r="D142" s="31"/>
      <c r="E142" s="31"/>
      <c r="F142" s="31"/>
      <c r="G142" s="31"/>
      <c r="H142" s="31"/>
      <c r="I142" s="31"/>
      <c r="J142" s="31"/>
      <c r="K142" s="31"/>
      <c r="L142" s="37"/>
    </row>
    <row r="143" spans="1:12" ht="33.75" hidden="1" customHeight="1">
      <c r="A143" s="31"/>
      <c r="B143" s="31"/>
      <c r="C143" s="31"/>
      <c r="D143" s="31"/>
      <c r="E143" s="31"/>
      <c r="F143" s="31"/>
      <c r="G143" s="31"/>
      <c r="H143" s="31"/>
      <c r="I143" s="31"/>
      <c r="J143" s="31"/>
      <c r="K143" s="31"/>
      <c r="L143" s="37"/>
    </row>
    <row r="144" spans="1:12" ht="33.75" hidden="1" customHeight="1">
      <c r="A144" s="31"/>
      <c r="B144" s="31"/>
      <c r="C144" s="31"/>
      <c r="D144" s="31"/>
      <c r="E144" s="31"/>
      <c r="F144" s="31"/>
      <c r="G144" s="31"/>
      <c r="H144" s="31"/>
      <c r="I144" s="31"/>
      <c r="J144" s="31"/>
      <c r="K144" s="31"/>
      <c r="L144" s="37"/>
    </row>
    <row r="145" spans="1:12" ht="33.75" hidden="1" customHeight="1">
      <c r="A145" s="31"/>
      <c r="B145" s="31"/>
      <c r="C145" s="31"/>
      <c r="D145" s="31"/>
      <c r="E145" s="31"/>
      <c r="F145" s="31"/>
      <c r="G145" s="31"/>
      <c r="H145" s="31"/>
      <c r="I145" s="31"/>
      <c r="J145" s="31"/>
      <c r="K145" s="31"/>
      <c r="L145" s="37"/>
    </row>
    <row r="146" spans="1:12" ht="33.75" hidden="1" customHeight="1">
      <c r="A146" s="31"/>
      <c r="B146" s="31"/>
      <c r="C146" s="31"/>
      <c r="D146" s="31"/>
      <c r="E146" s="31"/>
      <c r="F146" s="31"/>
      <c r="G146" s="31"/>
      <c r="H146" s="31"/>
      <c r="I146" s="31"/>
      <c r="J146" s="31"/>
      <c r="K146" s="31"/>
      <c r="L146" s="37"/>
    </row>
    <row r="147" spans="1:12" ht="33.75" hidden="1" customHeight="1">
      <c r="A147" s="31"/>
      <c r="B147" s="31"/>
      <c r="C147" s="31"/>
      <c r="D147" s="31"/>
      <c r="E147" s="31"/>
      <c r="F147" s="31"/>
      <c r="G147" s="31"/>
      <c r="H147" s="31"/>
      <c r="I147" s="31"/>
      <c r="J147" s="31"/>
      <c r="K147" s="31"/>
      <c r="L147" s="37"/>
    </row>
    <row r="148" spans="1:12" ht="33.75" hidden="1" customHeight="1">
      <c r="A148" s="31"/>
      <c r="B148" s="31"/>
      <c r="C148" s="31"/>
      <c r="D148" s="31"/>
      <c r="E148" s="31"/>
      <c r="F148" s="31"/>
      <c r="G148" s="31"/>
      <c r="H148" s="31"/>
      <c r="I148" s="31"/>
      <c r="J148" s="31"/>
      <c r="K148" s="31"/>
      <c r="L148" s="37"/>
    </row>
    <row r="149" spans="1:12" ht="33.75" hidden="1" customHeight="1">
      <c r="A149" s="31"/>
      <c r="B149" s="31"/>
      <c r="C149" s="31"/>
      <c r="D149" s="31"/>
      <c r="E149" s="31"/>
      <c r="F149" s="31"/>
      <c r="G149" s="31"/>
      <c r="H149" s="31"/>
      <c r="I149" s="31"/>
      <c r="J149" s="31"/>
      <c r="K149" s="31"/>
      <c r="L149" s="37"/>
    </row>
    <row r="150" spans="1:12" ht="33.75" hidden="1" customHeight="1">
      <c r="A150" s="31"/>
      <c r="B150" s="31"/>
      <c r="C150" s="31"/>
      <c r="D150" s="31"/>
      <c r="E150" s="31"/>
      <c r="F150" s="31"/>
      <c r="G150" s="31"/>
      <c r="H150" s="31"/>
      <c r="I150" s="31"/>
      <c r="J150" s="31"/>
      <c r="K150" s="31"/>
      <c r="L150" s="37"/>
    </row>
    <row r="151" spans="1:12" ht="33.75" hidden="1" customHeight="1">
      <c r="A151" s="31"/>
      <c r="B151" s="31"/>
      <c r="C151" s="31"/>
      <c r="D151" s="31"/>
      <c r="E151" s="31"/>
      <c r="F151" s="31"/>
      <c r="G151" s="31"/>
      <c r="H151" s="31"/>
      <c r="I151" s="31"/>
      <c r="J151" s="31"/>
      <c r="K151" s="31"/>
      <c r="L151" s="37"/>
    </row>
    <row r="152" spans="1:12" ht="33.75" hidden="1" customHeight="1">
      <c r="A152" s="31"/>
      <c r="B152" s="31"/>
      <c r="C152" s="31"/>
      <c r="D152" s="31"/>
      <c r="E152" s="31"/>
      <c r="F152" s="31"/>
      <c r="G152" s="31"/>
      <c r="H152" s="31"/>
      <c r="I152" s="31"/>
      <c r="J152" s="31"/>
      <c r="K152" s="31"/>
      <c r="L152" s="37"/>
    </row>
    <row r="153" spans="1:12" ht="33.75" hidden="1" customHeight="1">
      <c r="A153" s="31"/>
      <c r="B153" s="31"/>
      <c r="C153" s="31"/>
      <c r="D153" s="31"/>
      <c r="E153" s="31"/>
      <c r="F153" s="31"/>
      <c r="G153" s="31"/>
      <c r="H153" s="31"/>
      <c r="I153" s="31"/>
      <c r="J153" s="31"/>
      <c r="K153" s="31"/>
      <c r="L153" s="37"/>
    </row>
    <row r="154" spans="1:12" ht="33.75" hidden="1" customHeight="1">
      <c r="A154" s="31"/>
      <c r="B154" s="31"/>
      <c r="C154" s="31"/>
      <c r="D154" s="31"/>
      <c r="E154" s="31"/>
      <c r="F154" s="31"/>
      <c r="G154" s="31"/>
      <c r="H154" s="31"/>
      <c r="I154" s="31"/>
      <c r="J154" s="31"/>
      <c r="K154" s="31"/>
      <c r="L154" s="37"/>
    </row>
    <row r="155" spans="1:12" ht="33.75" hidden="1" customHeight="1">
      <c r="A155" s="31"/>
      <c r="B155" s="31"/>
      <c r="C155" s="31"/>
      <c r="D155" s="31"/>
      <c r="E155" s="31"/>
      <c r="F155" s="31"/>
      <c r="G155" s="31"/>
      <c r="H155" s="31"/>
      <c r="I155" s="31"/>
      <c r="J155" s="31"/>
      <c r="K155" s="31"/>
      <c r="L155" s="37"/>
    </row>
    <row r="156" spans="1:12" ht="33.75" hidden="1" customHeight="1">
      <c r="A156" s="31"/>
      <c r="B156" s="31"/>
      <c r="C156" s="31"/>
      <c r="D156" s="31"/>
      <c r="E156" s="31"/>
      <c r="F156" s="31"/>
      <c r="G156" s="31"/>
      <c r="H156" s="31"/>
      <c r="I156" s="31"/>
      <c r="J156" s="31"/>
      <c r="K156" s="31"/>
      <c r="L156" s="37"/>
    </row>
    <row r="157" spans="1:12" ht="33.75" hidden="1" customHeight="1">
      <c r="A157" s="31"/>
      <c r="B157" s="31"/>
      <c r="C157" s="31"/>
      <c r="D157" s="31"/>
      <c r="E157" s="31"/>
      <c r="F157" s="31"/>
      <c r="G157" s="31"/>
      <c r="H157" s="31"/>
      <c r="I157" s="31"/>
      <c r="J157" s="31"/>
      <c r="K157" s="31"/>
      <c r="L157" s="37"/>
    </row>
    <row r="158" spans="1:12" ht="33.75" hidden="1" customHeight="1">
      <c r="A158" s="31"/>
      <c r="B158" s="31"/>
      <c r="C158" s="31"/>
      <c r="D158" s="31"/>
      <c r="E158" s="31"/>
      <c r="F158" s="31"/>
      <c r="G158" s="31"/>
      <c r="H158" s="31"/>
      <c r="I158" s="31"/>
      <c r="J158" s="31"/>
      <c r="K158" s="31"/>
      <c r="L158" s="37"/>
    </row>
    <row r="159" spans="1:12" ht="33.75" hidden="1" customHeight="1">
      <c r="A159" s="31"/>
      <c r="B159" s="31"/>
      <c r="C159" s="31"/>
      <c r="D159" s="31"/>
      <c r="E159" s="31"/>
      <c r="F159" s="31"/>
      <c r="G159" s="31"/>
      <c r="H159" s="31"/>
      <c r="I159" s="31"/>
      <c r="J159" s="31"/>
      <c r="K159" s="31"/>
      <c r="L159" s="37"/>
    </row>
    <row r="160" spans="1:12" ht="33.75" hidden="1" customHeight="1">
      <c r="A160" s="31"/>
      <c r="B160" s="31"/>
      <c r="C160" s="31"/>
      <c r="D160" s="31"/>
      <c r="E160" s="31"/>
      <c r="F160" s="31"/>
      <c r="G160" s="31"/>
      <c r="H160" s="31"/>
      <c r="I160" s="31"/>
      <c r="J160" s="31"/>
      <c r="K160" s="31"/>
      <c r="L160" s="37"/>
    </row>
    <row r="161" spans="1:12" ht="33.75" hidden="1" customHeight="1">
      <c r="A161" s="31"/>
      <c r="B161" s="31"/>
      <c r="C161" s="31"/>
      <c r="D161" s="31"/>
      <c r="E161" s="31"/>
      <c r="F161" s="31"/>
      <c r="G161" s="31"/>
      <c r="H161" s="31"/>
      <c r="I161" s="31"/>
      <c r="J161" s="31"/>
      <c r="K161" s="31"/>
      <c r="L161" s="37"/>
    </row>
    <row r="162" spans="1:12" ht="33.75" hidden="1" customHeight="1">
      <c r="A162" s="31"/>
      <c r="B162" s="31"/>
      <c r="C162" s="31"/>
      <c r="D162" s="31"/>
      <c r="E162" s="31"/>
      <c r="F162" s="31"/>
      <c r="G162" s="31"/>
      <c r="H162" s="31"/>
      <c r="I162" s="31"/>
      <c r="J162" s="31"/>
      <c r="K162" s="31"/>
      <c r="L162" s="37"/>
    </row>
    <row r="163" spans="1:12" ht="33.75" hidden="1" customHeight="1">
      <c r="A163" s="31"/>
      <c r="B163" s="31"/>
      <c r="C163" s="31"/>
      <c r="D163" s="31"/>
      <c r="E163" s="31"/>
      <c r="F163" s="31"/>
      <c r="G163" s="31"/>
      <c r="H163" s="31"/>
      <c r="I163" s="31"/>
      <c r="J163" s="31"/>
      <c r="K163" s="31"/>
      <c r="L163" s="37"/>
    </row>
    <row r="164" spans="1:12" ht="33.75" hidden="1" customHeight="1">
      <c r="A164" s="31"/>
      <c r="B164" s="31"/>
      <c r="C164" s="31"/>
      <c r="D164" s="31"/>
      <c r="E164" s="31"/>
      <c r="F164" s="31"/>
      <c r="G164" s="31"/>
      <c r="H164" s="31"/>
      <c r="I164" s="31"/>
      <c r="J164" s="31"/>
      <c r="K164" s="31"/>
      <c r="L164" s="37"/>
    </row>
    <row r="165" spans="1:12" ht="33.75" hidden="1" customHeight="1">
      <c r="A165" s="31"/>
      <c r="B165" s="31"/>
      <c r="C165" s="31"/>
      <c r="D165" s="31"/>
      <c r="E165" s="31"/>
      <c r="F165" s="31"/>
      <c r="G165" s="31"/>
      <c r="H165" s="31"/>
      <c r="I165" s="31"/>
      <c r="J165" s="31"/>
      <c r="K165" s="31"/>
      <c r="L165" s="37"/>
    </row>
    <row r="166" spans="1:12" ht="33.75" hidden="1" customHeight="1">
      <c r="A166" s="31"/>
      <c r="B166" s="31"/>
      <c r="C166" s="31"/>
      <c r="D166" s="31"/>
      <c r="E166" s="31"/>
      <c r="F166" s="31"/>
      <c r="G166" s="31"/>
      <c r="H166" s="31"/>
      <c r="I166" s="31"/>
      <c r="J166" s="31"/>
      <c r="K166" s="31"/>
      <c r="L166" s="37"/>
    </row>
    <row r="167" spans="1:12" ht="33.75" hidden="1" customHeight="1">
      <c r="A167" s="31"/>
      <c r="B167" s="31"/>
      <c r="C167" s="31"/>
      <c r="D167" s="31"/>
      <c r="E167" s="31"/>
      <c r="F167" s="31"/>
      <c r="G167" s="31"/>
      <c r="H167" s="31"/>
      <c r="I167" s="31"/>
      <c r="J167" s="31"/>
      <c r="K167" s="31"/>
      <c r="L167" s="37"/>
    </row>
    <row r="168" spans="1:12" ht="33.75" hidden="1" customHeight="1">
      <c r="A168" s="31"/>
      <c r="B168" s="31"/>
      <c r="C168" s="31"/>
      <c r="D168" s="31"/>
      <c r="E168" s="31"/>
      <c r="F168" s="31"/>
      <c r="G168" s="31"/>
      <c r="H168" s="31"/>
      <c r="I168" s="31"/>
      <c r="J168" s="31"/>
      <c r="K168" s="31"/>
      <c r="L168" s="37"/>
    </row>
    <row r="169" spans="1:12" ht="33.75" hidden="1" customHeight="1">
      <c r="A169" s="31"/>
      <c r="B169" s="31"/>
      <c r="C169" s="31"/>
      <c r="D169" s="31"/>
      <c r="E169" s="31"/>
      <c r="F169" s="31"/>
      <c r="G169" s="31"/>
      <c r="H169" s="31"/>
      <c r="I169" s="31"/>
      <c r="J169" s="31"/>
      <c r="K169" s="31"/>
      <c r="L169" s="37"/>
    </row>
    <row r="170" spans="1:12" ht="33.75" hidden="1" customHeight="1">
      <c r="A170" s="31"/>
      <c r="B170" s="31"/>
      <c r="C170" s="31"/>
      <c r="D170" s="31"/>
      <c r="E170" s="31"/>
      <c r="F170" s="31"/>
      <c r="G170" s="31"/>
      <c r="H170" s="31"/>
      <c r="I170" s="31"/>
      <c r="J170" s="31"/>
      <c r="K170" s="31"/>
      <c r="L170" s="37"/>
    </row>
    <row r="171" spans="1:12" ht="33.75" hidden="1" customHeight="1">
      <c r="A171" s="31"/>
      <c r="B171" s="31"/>
      <c r="C171" s="31"/>
      <c r="D171" s="31"/>
      <c r="E171" s="31"/>
      <c r="F171" s="31"/>
      <c r="G171" s="31"/>
      <c r="H171" s="31"/>
      <c r="I171" s="31"/>
      <c r="J171" s="31"/>
      <c r="K171" s="31"/>
      <c r="L171" s="37"/>
    </row>
    <row r="172" spans="1:12" ht="33.75" hidden="1" customHeight="1">
      <c r="A172" s="31"/>
      <c r="B172" s="31"/>
      <c r="C172" s="31"/>
      <c r="D172" s="31"/>
      <c r="E172" s="31"/>
      <c r="F172" s="31"/>
      <c r="G172" s="31"/>
      <c r="H172" s="31"/>
      <c r="I172" s="31"/>
      <c r="J172" s="31"/>
      <c r="K172" s="31"/>
      <c r="L172" s="37"/>
    </row>
    <row r="173" spans="1:12" ht="33.75" hidden="1" customHeight="1">
      <c r="A173" s="31"/>
      <c r="B173" s="31"/>
      <c r="C173" s="31"/>
      <c r="D173" s="31"/>
      <c r="E173" s="31"/>
      <c r="F173" s="31"/>
      <c r="G173" s="31"/>
      <c r="H173" s="31"/>
      <c r="I173" s="31"/>
      <c r="J173" s="31"/>
      <c r="K173" s="31"/>
      <c r="L173" s="37"/>
    </row>
    <row r="174" spans="1:12" ht="33.75" hidden="1" customHeight="1">
      <c r="A174" s="31"/>
      <c r="B174" s="31"/>
      <c r="C174" s="31"/>
      <c r="D174" s="31"/>
      <c r="E174" s="31"/>
      <c r="F174" s="31"/>
      <c r="G174" s="31"/>
      <c r="H174" s="31"/>
      <c r="I174" s="31"/>
      <c r="J174" s="31"/>
      <c r="K174" s="31"/>
      <c r="L174" s="37"/>
    </row>
  </sheetData>
  <sheetProtection selectLockedCells="1" selectUnlockedCells="1"/>
  <mergeCells count="5">
    <mergeCell ref="J2:K2"/>
    <mergeCell ref="B2:C2"/>
    <mergeCell ref="D2:E2"/>
    <mergeCell ref="F2:G2"/>
    <mergeCell ref="H2:I2"/>
  </mergeCells>
  <phoneticPr fontId="0" type="noConversion"/>
  <dataValidations count="2">
    <dataValidation type="list" allowBlank="1" showInputMessage="1" showErrorMessage="1" sqref="H37:H38 H4:H5 H10:H23 H7 H25:H35">
      <formula1>Bejegyzes</formula1>
    </dataValidation>
    <dataValidation type="list" allowBlank="1" showInputMessage="1" showErrorMessage="1" sqref="H39:H99 H36 H9">
      <formula1>Bejegyzes</formula1>
      <formula2>0</formula2>
    </dataValidation>
  </dataValidations>
  <pageMargins left="0.25" right="0.25" top="0.75" bottom="0.75" header="0.51180555555555551" footer="0.51180555555555551"/>
  <pageSetup paperSize="8" scale="55"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6</vt:i4>
      </vt:variant>
    </vt:vector>
  </HeadingPairs>
  <TitlesOfParts>
    <vt:vector size="8" baseType="lpstr">
      <vt:lpstr>Útmutató</vt:lpstr>
      <vt:lpstr>nemzetkoziMA</vt:lpstr>
      <vt:lpstr>nemzetkoziMA!__xlnm.Print_Area</vt:lpstr>
      <vt:lpstr>Útmutató!__xlnm.Print_Area</vt:lpstr>
      <vt:lpstr>nemzetkoziMA!_GoBack</vt:lpstr>
      <vt:lpstr>Bejegyzes</vt:lpstr>
      <vt:lpstr>nemzetkoziMA!Nyomtatási_terület</vt:lpstr>
      <vt:lpstr>Útmutató!Nyomtatási_terület</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Erdos.Judit</cp:lastModifiedBy>
  <cp:revision/>
  <dcterms:created xsi:type="dcterms:W3CDTF">2017-05-24T11:09:59Z</dcterms:created>
  <dcterms:modified xsi:type="dcterms:W3CDTF">2017-12-15T10:21:44Z</dcterms:modified>
</cp:coreProperties>
</file>